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50" activeTab="0"/>
  </bookViews>
  <sheets>
    <sheet name="Общая регистрация (все)" sheetId="1" r:id="rId1"/>
    <sheet name="Общая SlopeStyle" sheetId="2" r:id="rId2"/>
    <sheet name="Free jump W" sheetId="3" r:id="rId3"/>
    <sheet name="Free jump M" sheetId="4" r:id="rId4"/>
    <sheet name="long jump W" sheetId="5" r:id="rId5"/>
    <sheet name="long jump M" sheetId="6" r:id="rId6"/>
    <sheet name="Style jump M" sheetId="7" r:id="rId7"/>
    <sheet name="High jump W" sheetId="8" r:id="rId8"/>
    <sheet name="High jump M" sheetId="9" r:id="rId9"/>
    <sheet name="Slide W" sheetId="10" r:id="rId10"/>
    <sheet name="Slide M" sheetId="11" r:id="rId11"/>
    <sheet name="Slalom M" sheetId="12" r:id="rId12"/>
  </sheets>
  <externalReferences>
    <externalReference r:id="rId15"/>
    <externalReference r:id="rId16"/>
  </externalReferences>
  <definedNames>
    <definedName name="_xlnm.Print_Area" localSheetId="3">'Free jump M'!$A$1:$S$56</definedName>
    <definedName name="_xlnm.Print_Area" localSheetId="2">'Free jump W'!$A$1:$T$40</definedName>
    <definedName name="_xlnm.Print_Area" localSheetId="8">'High jump M'!$A$1:$X$27</definedName>
    <definedName name="_xlnm.Print_Area" localSheetId="7">'High jump W'!$A$1:$V$17</definedName>
    <definedName name="_xlnm.Print_Area" localSheetId="5">'long jump M'!$A$1:$Q$53</definedName>
    <definedName name="_xlnm.Print_Area" localSheetId="4">'long jump W'!$A$1:$U$21</definedName>
    <definedName name="_xlnm.Print_Area" localSheetId="10">'Slide M'!$A$1:$AC$50</definedName>
    <definedName name="_xlnm.Print_Area" localSheetId="9">'Slide W'!$A$1:$W$28</definedName>
    <definedName name="_xlnm.Print_Area" localSheetId="6">'Style jump M'!$A$1:$AM$20</definedName>
    <definedName name="_xlnm._FilterDatabase" localSheetId="0" hidden="1">'Общая регистрация (все)'!$B$3:$O$63</definedName>
    <definedName name="_xlfnodf_UNICODE">NA()</definedName>
    <definedName name="Excel_BuiltIn__FilterDatabase">'Общая SlopeStyle'!$G$3:$O$58</definedName>
    <definedName name="Excel_BuiltIn__FilterDatabase_1">'Общая SlopeStyle'!$A$3:$O$32</definedName>
    <definedName name="Excel_BuiltIn__FilterDatabase_1_1">#REF!</definedName>
    <definedName name="Excel_BuiltIn__FilterDatabase_1_1_1">#REF!</definedName>
    <definedName name="Excel_BuiltIn_Print_Area_1">'Free jump W'!$A$1:$S$30</definedName>
    <definedName name="Excel_BuiltIn_Print_Area_1_1">'Free jump W'!$A$1:$T$20</definedName>
    <definedName name="Excel_BuiltIn_Print_Area_10">'Free jump M'!$A$1:$R$16</definedName>
    <definedName name="Excel_BuiltIn_Print_Area_2">'High jump M'!$A$1:$W$26</definedName>
    <definedName name="Excel_BuiltIn_Print_Area_3">'High jump W'!$A$1:$U$35</definedName>
    <definedName name="Excel_BuiltIn_Print_Area_4">'long jump M'!$A$1:$P$23</definedName>
    <definedName name="Excel_BuiltIn_Print_Area_6">'Slide M'!$A$1:$A$46</definedName>
    <definedName name="Excel_BuiltIn_Print_Area_8">'Style jump M'!$A$1:$L$10</definedName>
    <definedName name="Excel_BuiltIn_Print_Area_8_1">'Style jump M'!$A$1:$L$10</definedName>
    <definedName name="Minsk_1">'Общая SlopeStyle'!$C$4:$M$52</definedName>
    <definedName name="Excel_BuiltIn_Print_Area3">'High jump W'!$A$1:$V$16</definedName>
    <definedName name="Excel_BuiltIn_Print_Area8">#REF!</definedName>
    <definedName name="Excel_BuiltIn_Print_Area10">#REF!</definedName>
  </definedNames>
  <calcPr fullCalcOnLoad="1"/>
</workbook>
</file>

<file path=xl/sharedStrings.xml><?xml version="1.0" encoding="utf-8"?>
<sst xmlns="http://schemas.openxmlformats.org/spreadsheetml/2006/main" count="1542" uniqueCount="237">
  <si>
    <t>Универсальный файл регистрации</t>
  </si>
  <si>
    <t>Форма для системы Мерлина</t>
  </si>
  <si>
    <t>Форма для себовских файлов</t>
  </si>
  <si>
    <t>BC</t>
  </si>
  <si>
    <t>D</t>
  </si>
  <si>
    <t>G</t>
  </si>
  <si>
    <t>СТЛ</t>
  </si>
  <si>
    <t>СПД</t>
  </si>
  <si>
    <t>СЛД</t>
  </si>
  <si>
    <t>ПРГ</t>
  </si>
  <si>
    <t>Name</t>
  </si>
  <si>
    <t>Slalom Rank</t>
  </si>
  <si>
    <t>Side Rank</t>
  </si>
  <si>
    <t>BD</t>
  </si>
  <si>
    <t>Sex</t>
  </si>
  <si>
    <t>Country</t>
  </si>
  <si>
    <t>Town</t>
  </si>
  <si>
    <t>FreeJ</t>
  </si>
  <si>
    <t>HighJ</t>
  </si>
  <si>
    <t>StyleJ</t>
  </si>
  <si>
    <t>Slides</t>
  </si>
  <si>
    <t>Battle</t>
  </si>
  <si>
    <t>LongJ</t>
  </si>
  <si>
    <t>Имя</t>
  </si>
  <si>
    <t>ДР</t>
  </si>
  <si>
    <t>Город</t>
  </si>
  <si>
    <t>ИД</t>
  </si>
  <si>
    <t>choose</t>
  </si>
  <si>
    <t>STL</t>
  </si>
  <si>
    <t>SPD</t>
  </si>
  <si>
    <t>SLD</t>
  </si>
  <si>
    <t>JMP</t>
  </si>
  <si>
    <t xml:space="preserve">Korcheneli Alena </t>
  </si>
  <si>
    <t>f</t>
  </si>
  <si>
    <t>Ukraine</t>
  </si>
  <si>
    <t>Energodar</t>
  </si>
  <si>
    <t xml:space="preserve">Telegin Andrey </t>
  </si>
  <si>
    <t>m</t>
  </si>
  <si>
    <t>Donetsk</t>
  </si>
  <si>
    <t xml:space="preserve">Blagushin Andrew </t>
  </si>
  <si>
    <t xml:space="preserve">Kharkov </t>
  </si>
  <si>
    <t xml:space="preserve">Abramov Kirill </t>
  </si>
  <si>
    <t xml:space="preserve">Zaporozhye </t>
  </si>
  <si>
    <t xml:space="preserve">Tarasov Alexey </t>
  </si>
  <si>
    <t>Kiev</t>
  </si>
  <si>
    <t>Bondarev Anton</t>
  </si>
  <si>
    <t>Akberov Roman</t>
  </si>
  <si>
    <t>Ilyenko Evgeniy</t>
  </si>
  <si>
    <t xml:space="preserve">Zhigalov Alexey </t>
  </si>
  <si>
    <t xml:space="preserve">Russia </t>
  </si>
  <si>
    <t>Saint Piterburg</t>
  </si>
  <si>
    <t xml:space="preserve">Martsenyuk Aleksey </t>
  </si>
  <si>
    <t xml:space="preserve">Vishnyakov Mikhail </t>
  </si>
  <si>
    <t xml:space="preserve">Martsenyuk Victor </t>
  </si>
  <si>
    <t xml:space="preserve">Rud Vlas </t>
  </si>
  <si>
    <t>Stetsurina Alina</t>
  </si>
  <si>
    <t>Trofimenko Eugene</t>
  </si>
  <si>
    <t>Dubishcheva Mariya</t>
  </si>
  <si>
    <t xml:space="preserve">Muravyova Alisa </t>
  </si>
  <si>
    <t>Gorbunov Sergei</t>
  </si>
  <si>
    <t>Kursk</t>
  </si>
  <si>
    <t>Egorov Dmitry</t>
  </si>
  <si>
    <t xml:space="preserve">Moscow </t>
  </si>
  <si>
    <t xml:space="preserve">Plishkov Alexandr </t>
  </si>
  <si>
    <t xml:space="preserve">Borovskiy Andriy </t>
  </si>
  <si>
    <t>Demidov Vladimir</t>
  </si>
  <si>
    <t>Kirian Igor</t>
  </si>
  <si>
    <t xml:space="preserve">Perepelitsa Nikita </t>
  </si>
  <si>
    <t>Zhuravskiy Ilya</t>
  </si>
  <si>
    <t>Moshak Konstantin</t>
  </si>
  <si>
    <t xml:space="preserve">Korolyova Yulia </t>
  </si>
  <si>
    <t xml:space="preserve">Lazova Kseniya </t>
  </si>
  <si>
    <t xml:space="preserve">Gorlovka </t>
  </si>
  <si>
    <t xml:space="preserve">Dotsenko Eduard </t>
  </si>
  <si>
    <t>Borovska Anna</t>
  </si>
  <si>
    <t xml:space="preserve">Kaplya Andrey </t>
  </si>
  <si>
    <t xml:space="preserve">Makivchyk Anna </t>
  </si>
  <si>
    <t xml:space="preserve">Postoyalkin Daniyil </t>
  </si>
  <si>
    <t>Kramatorsk</t>
  </si>
  <si>
    <t xml:space="preserve">Ignatenko Rostislav </t>
  </si>
  <si>
    <t xml:space="preserve">Zasuha Anna </t>
  </si>
  <si>
    <t xml:space="preserve">Krykova Natalia </t>
  </si>
  <si>
    <t xml:space="preserve">Istomin Dmitry </t>
  </si>
  <si>
    <t>Bogrec Roman</t>
  </si>
  <si>
    <t>11891303818</t>
  </si>
  <si>
    <t>Ignatchenko Alexey</t>
  </si>
  <si>
    <t>11891203223</t>
  </si>
  <si>
    <t>Avramenko Daniil</t>
  </si>
  <si>
    <t>Kondakov Daniil</t>
  </si>
  <si>
    <t>Khrebtov Nikolay</t>
  </si>
  <si>
    <t>Vanzhula Mariya</t>
  </si>
  <si>
    <t>11891303766</t>
  </si>
  <si>
    <t>Tyrkov Nazar</t>
  </si>
  <si>
    <t xml:space="preserve"> Gavrilenko Nikolay</t>
  </si>
  <si>
    <t>11891101882</t>
  </si>
  <si>
    <t>Shavlov Yuriy</t>
  </si>
  <si>
    <t>21891203130</t>
  </si>
  <si>
    <t>Vasilenko Anastasia</t>
  </si>
  <si>
    <t>Epuri Sergei</t>
  </si>
  <si>
    <t>Liubarenko Artem</t>
  </si>
  <si>
    <t>11891203138</t>
  </si>
  <si>
    <t>Semenyuk Klimentii</t>
  </si>
  <si>
    <t>Melnik Stanislav</t>
  </si>
  <si>
    <t>21511101895</t>
  </si>
  <si>
    <t>Fokina Olga</t>
  </si>
  <si>
    <t>21511203132</t>
  </si>
  <si>
    <t>Kombarova Tatyana</t>
  </si>
  <si>
    <t>Agapiy Nastya</t>
  </si>
  <si>
    <t xml:space="preserve">Shikalov Edik </t>
  </si>
  <si>
    <t xml:space="preserve">Artemenko Svytoslav </t>
  </si>
  <si>
    <t>11891000564</t>
  </si>
  <si>
    <t>Piskun Bogdan</t>
  </si>
  <si>
    <t>Golotovskiy Sergey</t>
  </si>
  <si>
    <t xml:space="preserve">Yalta </t>
  </si>
  <si>
    <t xml:space="preserve">Kuzmin Alexei </t>
  </si>
  <si>
    <t xml:space="preserve">Salogub Aleksandr </t>
  </si>
  <si>
    <t>Karkov Andrey</t>
  </si>
  <si>
    <t xml:space="preserve">Mikalo Katerina </t>
  </si>
  <si>
    <t xml:space="preserve">Burenin Anton </t>
  </si>
  <si>
    <t>Mosolov Anton</t>
  </si>
  <si>
    <t>Puzanov Artem</t>
  </si>
  <si>
    <t>Belgorod</t>
  </si>
  <si>
    <t xml:space="preserve">Troytskiy Aleksandr </t>
  </si>
  <si>
    <t>Popov Kirill</t>
  </si>
  <si>
    <t>Panchcenko Anna</t>
  </si>
  <si>
    <t>Lubianaia Anna</t>
  </si>
  <si>
    <t xml:space="preserve">liudmila li </t>
  </si>
  <si>
    <t>Oleynik Aleksey</t>
  </si>
  <si>
    <t>Odessa</t>
  </si>
  <si>
    <t>Razvodyk Igor</t>
  </si>
  <si>
    <t>.</t>
  </si>
  <si>
    <t xml:space="preserve">Elkin Alexey </t>
  </si>
  <si>
    <t>Ivanovo</t>
  </si>
  <si>
    <t xml:space="preserve">Azuk Artem </t>
  </si>
  <si>
    <t>Taganrog</t>
  </si>
  <si>
    <t>11891203201</t>
  </si>
  <si>
    <t>Samoilov Denis</t>
  </si>
  <si>
    <t>Larionov Ilya</t>
  </si>
  <si>
    <t>Сумма</t>
  </si>
  <si>
    <t>№</t>
  </si>
  <si>
    <t>ФИО Участника</t>
  </si>
  <si>
    <t>Фри джамп W</t>
  </si>
  <si>
    <t>Место</t>
  </si>
  <si>
    <t>+</t>
  </si>
  <si>
    <t>x</t>
  </si>
  <si>
    <t>х</t>
  </si>
  <si>
    <t>ФИО</t>
  </si>
  <si>
    <t>Баллы</t>
  </si>
  <si>
    <t>Фри джамп M</t>
  </si>
  <si>
    <t>Лонг джамп W</t>
  </si>
  <si>
    <t>Лонг джамп M</t>
  </si>
  <si>
    <t>Стайл джамп (квалификация) M</t>
  </si>
  <si>
    <t>Стайл джамп (Финал) M</t>
  </si>
  <si>
    <t>1 прыжок</t>
  </si>
  <si>
    <t>2 прыжок</t>
  </si>
  <si>
    <t>3 прыжок</t>
  </si>
  <si>
    <t>4 прыжок</t>
  </si>
  <si>
    <t>5 прыжок</t>
  </si>
  <si>
    <t>Стиль</t>
  </si>
  <si>
    <t>Длина</t>
  </si>
  <si>
    <t>Техника</t>
  </si>
  <si>
    <t>Лучший</t>
  </si>
  <si>
    <t>Сумма 3х</t>
  </si>
  <si>
    <t>Стайл джамп (бестр трик за 2-3 место)</t>
  </si>
  <si>
    <t>Стайл джамп M</t>
  </si>
  <si>
    <t>Хай джамп W</t>
  </si>
  <si>
    <t>Хай джамп M</t>
  </si>
  <si>
    <t>Use this page for 9 competitors</t>
  </si>
  <si>
    <t>Third of Finals</t>
  </si>
  <si>
    <t>Semi Finals</t>
  </si>
  <si>
    <t>Finals</t>
  </si>
  <si>
    <t>Final Ranking Slide Men/Women</t>
  </si>
  <si>
    <t>Rank</t>
  </si>
  <si>
    <t>ID</t>
  </si>
  <si>
    <t>WSSA Points</t>
  </si>
  <si>
    <t>TF1</t>
  </si>
  <si>
    <t>SF1</t>
  </si>
  <si>
    <t>Final</t>
  </si>
  <si>
    <t>RUS</t>
  </si>
  <si>
    <t>TF1 #1</t>
  </si>
  <si>
    <t>SF1#1</t>
  </si>
  <si>
    <t>UA</t>
  </si>
  <si>
    <t>TF2 #2</t>
  </si>
  <si>
    <t>SF2#1</t>
  </si>
  <si>
    <t>TF3 #2</t>
  </si>
  <si>
    <t>SF1#2</t>
  </si>
  <si>
    <t>SF2#2</t>
  </si>
  <si>
    <t>SF2</t>
  </si>
  <si>
    <t>TF2</t>
  </si>
  <si>
    <t>TF1 #2</t>
  </si>
  <si>
    <t>Consolation Final</t>
  </si>
  <si>
    <t>TF2 #1</t>
  </si>
  <si>
    <t>SF1#3</t>
  </si>
  <si>
    <t>TF3 #1</t>
  </si>
  <si>
    <t>SF2#3</t>
  </si>
  <si>
    <t>TF3</t>
  </si>
  <si>
    <t>Consolation Round</t>
  </si>
  <si>
    <t>TF1#3</t>
  </si>
  <si>
    <t>TF2#3</t>
  </si>
  <si>
    <t>TF3#3</t>
  </si>
  <si>
    <t>Use this page for 17 to 23 competitors</t>
  </si>
  <si>
    <r>
      <t>1</t>
    </r>
    <r>
      <rPr>
        <b/>
        <vertAlign val="superscript"/>
        <sz val="12"/>
        <rFont val="Arial"/>
        <family val="2"/>
      </rPr>
      <t>st</t>
    </r>
    <r>
      <rPr>
        <b/>
        <sz val="12"/>
        <rFont val="Arial"/>
        <family val="2"/>
      </rPr>
      <t xml:space="preserve"> Round</t>
    </r>
  </si>
  <si>
    <t>Quarter Finals</t>
  </si>
  <si>
    <t>G1</t>
  </si>
  <si>
    <t>QF1</t>
  </si>
  <si>
    <t>G1 #1</t>
  </si>
  <si>
    <t>QF1 #1</t>
  </si>
  <si>
    <t>G2 #2</t>
  </si>
  <si>
    <t>QF2 #1</t>
  </si>
  <si>
    <t>G3 #2</t>
  </si>
  <si>
    <t>QF3 #2</t>
  </si>
  <si>
    <t>QF4 #2</t>
  </si>
  <si>
    <t>G2</t>
  </si>
  <si>
    <t>QF2</t>
  </si>
  <si>
    <t>G1 #2</t>
  </si>
  <si>
    <t>Small Final</t>
  </si>
  <si>
    <t>G3 #1</t>
  </si>
  <si>
    <t>QF1 #2</t>
  </si>
  <si>
    <t>G2 #1</t>
  </si>
  <si>
    <t>QF2 #2</t>
  </si>
  <si>
    <t>QF3 #1</t>
  </si>
  <si>
    <t>SF1#4</t>
  </si>
  <si>
    <t>QF3</t>
  </si>
  <si>
    <t>QF4 #1</t>
  </si>
  <si>
    <t>SF2#4</t>
  </si>
  <si>
    <t>G3</t>
  </si>
  <si>
    <t>G4 #1</t>
  </si>
  <si>
    <t>G5 #1</t>
  </si>
  <si>
    <t>G6 #2</t>
  </si>
  <si>
    <t>QF4</t>
  </si>
  <si>
    <t>G6 #1</t>
  </si>
  <si>
    <t>G4</t>
  </si>
  <si>
    <t>G5 #2</t>
  </si>
  <si>
    <t>G4 #2</t>
  </si>
  <si>
    <t>G5</t>
  </si>
  <si>
    <t>G6</t>
  </si>
  <si>
    <t>Final Ranking Battle Men/Women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</si>
</sst>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"/>
    <numFmt numFmtId="167" formatCode="DD/MM/YYYY"/>
    <numFmt numFmtId="168" formatCode="DD/MMM"/>
    <numFmt numFmtId="169" formatCode="GENERAL"/>
  </numFmts>
  <fonts count="21">
    <font>
      <sz val="11"/>
      <color indexed="8"/>
      <name val="Calibri"/>
      <family val="2"/>
    </font>
    <font>
      <sz val="10"/>
      <name val="Arial"/>
      <family val="0"/>
    </font>
    <font>
      <sz val="11"/>
      <color indexed="18"/>
      <name val="Arial"/>
      <family val="2"/>
    </font>
    <font>
      <sz val="11"/>
      <color indexed="59"/>
      <name val="Calibri"/>
      <family val="2"/>
    </font>
    <font>
      <sz val="11"/>
      <color indexed="10"/>
      <name val="Calibri"/>
      <family val="2"/>
    </font>
    <font>
      <sz val="11"/>
      <color indexed="1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vertAlign val="superscript"/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4" fillId="0" borderId="0" applyNumberFormat="0" applyFill="0" applyBorder="0" applyAlignment="0" applyProtection="0"/>
  </cellStyleXfs>
  <cellXfs count="170">
    <xf numFmtId="164" fontId="0" fillId="0" borderId="0" xfId="0" applyAlignment="1">
      <alignment/>
    </xf>
    <xf numFmtId="164" fontId="0" fillId="0" borderId="0" xfId="0" applyAlignment="1">
      <alignment horizontal="center"/>
    </xf>
    <xf numFmtId="165" fontId="0" fillId="0" borderId="0" xfId="0" applyNumberFormat="1" applyFont="1" applyAlignment="1">
      <alignment horizontal="center"/>
    </xf>
    <xf numFmtId="164" fontId="0" fillId="0" borderId="0" xfId="0" applyFill="1" applyAlignment="1">
      <alignment/>
    </xf>
    <xf numFmtId="164" fontId="5" fillId="0" borderId="0" xfId="0" applyFont="1" applyFill="1" applyBorder="1" applyAlignment="1">
      <alignment/>
    </xf>
    <xf numFmtId="164" fontId="0" fillId="0" borderId="0" xfId="0" applyAlignment="1">
      <alignment horizontal="left" indent="1"/>
    </xf>
    <xf numFmtId="164" fontId="6" fillId="0" borderId="0" xfId="0" applyFont="1" applyAlignment="1">
      <alignment horizontal="center"/>
    </xf>
    <xf numFmtId="164" fontId="6" fillId="0" borderId="0" xfId="0" applyFont="1" applyFill="1" applyAlignment="1">
      <alignment horizontal="center"/>
    </xf>
    <xf numFmtId="164" fontId="7" fillId="0" borderId="0" xfId="0" applyFont="1" applyBorder="1" applyAlignment="1">
      <alignment horizontal="center" vertical="center"/>
    </xf>
    <xf numFmtId="164" fontId="5" fillId="2" borderId="0" xfId="0" applyFont="1" applyFill="1" applyBorder="1" applyAlignment="1">
      <alignment horizontal="center"/>
    </xf>
    <xf numFmtId="164" fontId="0" fillId="2" borderId="0" xfId="0" applyFill="1" applyAlignment="1">
      <alignment/>
    </xf>
    <xf numFmtId="164" fontId="6" fillId="2" borderId="0" xfId="0" applyFont="1" applyFill="1" applyAlignment="1">
      <alignment horizontal="center"/>
    </xf>
    <xf numFmtId="165" fontId="0" fillId="2" borderId="0" xfId="0" applyNumberFormat="1" applyFont="1" applyFill="1" applyAlignment="1">
      <alignment horizontal="center"/>
    </xf>
    <xf numFmtId="164" fontId="8" fillId="2" borderId="0" xfId="0" applyFont="1" applyFill="1" applyAlignment="1">
      <alignment horizontal="center"/>
    </xf>
    <xf numFmtId="164" fontId="9" fillId="2" borderId="0" xfId="0" applyFont="1" applyFill="1" applyAlignment="1">
      <alignment horizontal="left" indent="1"/>
    </xf>
    <xf numFmtId="164" fontId="9" fillId="2" borderId="0" xfId="0" applyFont="1" applyFill="1" applyAlignment="1">
      <alignment horizontal="center"/>
    </xf>
    <xf numFmtId="164" fontId="8" fillId="2" borderId="0" xfId="0" applyFont="1" applyFill="1" applyAlignment="1">
      <alignment/>
    </xf>
    <xf numFmtId="164" fontId="6" fillId="0" borderId="1" xfId="0" applyFont="1" applyBorder="1" applyAlignment="1">
      <alignment horizontal="center"/>
    </xf>
    <xf numFmtId="165" fontId="0" fillId="0" borderId="1" xfId="0" applyNumberFormat="1" applyFont="1" applyBorder="1" applyAlignment="1">
      <alignment horizontal="center"/>
    </xf>
    <xf numFmtId="164" fontId="6" fillId="0" borderId="2" xfId="0" applyFont="1" applyFill="1" applyBorder="1" applyAlignment="1">
      <alignment horizontal="center"/>
    </xf>
    <xf numFmtId="164" fontId="6" fillId="0" borderId="2" xfId="0" applyFont="1" applyBorder="1" applyAlignment="1">
      <alignment horizontal="center"/>
    </xf>
    <xf numFmtId="164" fontId="6" fillId="0" borderId="2" xfId="0" applyFont="1" applyBorder="1" applyAlignment="1">
      <alignment horizontal="left"/>
    </xf>
    <xf numFmtId="164" fontId="5" fillId="2" borderId="2" xfId="0" applyFont="1" applyFill="1" applyBorder="1" applyAlignment="1">
      <alignment horizontal="center"/>
    </xf>
    <xf numFmtId="164" fontId="6" fillId="0" borderId="2" xfId="0" applyFont="1" applyBorder="1" applyAlignment="1">
      <alignment horizontal="left" indent="1"/>
    </xf>
    <xf numFmtId="164" fontId="6" fillId="0" borderId="3" xfId="0" applyFont="1" applyBorder="1" applyAlignment="1">
      <alignment horizontal="center"/>
    </xf>
    <xf numFmtId="164" fontId="6" fillId="0" borderId="3" xfId="0" applyFont="1" applyFill="1" applyBorder="1" applyAlignment="1">
      <alignment horizontal="center"/>
    </xf>
    <xf numFmtId="164" fontId="6" fillId="0" borderId="4" xfId="0" applyFont="1" applyBorder="1" applyAlignment="1">
      <alignment/>
    </xf>
    <xf numFmtId="164" fontId="0" fillId="0" borderId="0" xfId="0" applyFont="1" applyAlignment="1">
      <alignment/>
    </xf>
    <xf numFmtId="164" fontId="0" fillId="3" borderId="0" xfId="0" applyFont="1" applyFill="1" applyAlignment="1">
      <alignment wrapText="1"/>
    </xf>
    <xf numFmtId="166" fontId="0" fillId="0" borderId="0" xfId="0" applyNumberFormat="1" applyFont="1" applyAlignment="1">
      <alignment wrapText="1"/>
    </xf>
    <xf numFmtId="164" fontId="0" fillId="0" borderId="0" xfId="0" applyFont="1" applyAlignment="1">
      <alignment horizontal="center"/>
    </xf>
    <xf numFmtId="164" fontId="5" fillId="2" borderId="0" xfId="0" applyFont="1" applyFill="1" applyBorder="1" applyAlignment="1">
      <alignment/>
    </xf>
    <xf numFmtId="167" fontId="0" fillId="0" borderId="0" xfId="0" applyNumberFormat="1" applyAlignment="1">
      <alignment horizontal="center"/>
    </xf>
    <xf numFmtId="164" fontId="0" fillId="0" borderId="5" xfId="0" applyFont="1" applyFill="1" applyBorder="1" applyAlignment="1">
      <alignment horizontal="center" wrapText="1"/>
    </xf>
    <xf numFmtId="164" fontId="0" fillId="2" borderId="6" xfId="0" applyFill="1" applyBorder="1" applyAlignment="1">
      <alignment/>
    </xf>
    <xf numFmtId="164" fontId="0" fillId="0" borderId="0" xfId="0" applyFont="1" applyFill="1" applyBorder="1" applyAlignment="1">
      <alignment horizontal="center" wrapText="1"/>
    </xf>
    <xf numFmtId="164" fontId="0" fillId="0" borderId="0" xfId="0" applyNumberFormat="1" applyAlignment="1">
      <alignment/>
    </xf>
    <xf numFmtId="164" fontId="0" fillId="0" borderId="0" xfId="0" applyFont="1" applyAlignment="1">
      <alignment horizontal="center" wrapText="1"/>
    </xf>
    <xf numFmtId="164" fontId="0" fillId="3" borderId="0" xfId="0" applyFont="1" applyFill="1" applyAlignment="1">
      <alignment/>
    </xf>
    <xf numFmtId="164" fontId="0" fillId="0" borderId="0" xfId="0" applyFont="1" applyFill="1" applyAlignment="1">
      <alignment horizontal="center"/>
    </xf>
    <xf numFmtId="164" fontId="10" fillId="3" borderId="0" xfId="0" applyFont="1" applyFill="1" applyAlignment="1">
      <alignment wrapText="1"/>
    </xf>
    <xf numFmtId="167" fontId="0" fillId="0" borderId="0" xfId="0" applyNumberFormat="1" applyAlignment="1">
      <alignment/>
    </xf>
    <xf numFmtId="167" fontId="0" fillId="0" borderId="0" xfId="0" applyNumberFormat="1" applyFont="1" applyAlignment="1">
      <alignment horizontal="center"/>
    </xf>
    <xf numFmtId="164" fontId="0" fillId="4" borderId="0" xfId="0" applyFont="1" applyFill="1" applyAlignment="1">
      <alignment wrapText="1"/>
    </xf>
    <xf numFmtId="164" fontId="0" fillId="4" borderId="0" xfId="0" applyFont="1" applyFill="1" applyAlignment="1">
      <alignment/>
    </xf>
    <xf numFmtId="168" fontId="0" fillId="0" borderId="0" xfId="0" applyNumberFormat="1" applyFont="1" applyAlignment="1">
      <alignment/>
    </xf>
    <xf numFmtId="164" fontId="11" fillId="0" borderId="7" xfId="0" applyFont="1" applyBorder="1" applyAlignment="1">
      <alignment horizontal="center" vertical="top" wrapText="1"/>
    </xf>
    <xf numFmtId="164" fontId="12" fillId="0" borderId="8" xfId="0" applyFont="1" applyBorder="1" applyAlignment="1">
      <alignment vertical="top" wrapText="1"/>
    </xf>
    <xf numFmtId="164" fontId="12" fillId="0" borderId="7" xfId="0" applyFont="1" applyBorder="1" applyAlignment="1">
      <alignment vertical="top" wrapText="1"/>
    </xf>
    <xf numFmtId="164" fontId="12" fillId="0" borderId="7" xfId="0" applyFont="1" applyBorder="1" applyAlignment="1">
      <alignment horizontal="center" vertical="top" wrapText="1"/>
    </xf>
    <xf numFmtId="164" fontId="0" fillId="0" borderId="7" xfId="0" applyBorder="1" applyAlignment="1">
      <alignment horizontal="center"/>
    </xf>
    <xf numFmtId="164" fontId="12" fillId="0" borderId="8" xfId="0" applyFont="1" applyBorder="1" applyAlignment="1">
      <alignment horizontal="center" vertical="top" wrapText="1"/>
    </xf>
    <xf numFmtId="164" fontId="6" fillId="0" borderId="8" xfId="0" applyFont="1" applyBorder="1" applyAlignment="1">
      <alignment horizontal="center"/>
    </xf>
    <xf numFmtId="164" fontId="11" fillId="0" borderId="7" xfId="0" applyFont="1" applyFill="1" applyBorder="1" applyAlignment="1">
      <alignment vertical="top" wrapText="1"/>
    </xf>
    <xf numFmtId="164" fontId="10" fillId="3" borderId="7" xfId="0" applyFont="1" applyFill="1" applyBorder="1" applyAlignment="1">
      <alignment wrapText="1"/>
    </xf>
    <xf numFmtId="164" fontId="0" fillId="0" borderId="7" xfId="0" applyFont="1" applyFill="1" applyBorder="1" applyAlignment="1">
      <alignment/>
    </xf>
    <xf numFmtId="164" fontId="11" fillId="0" borderId="7" xfId="0" applyFont="1" applyFill="1" applyBorder="1" applyAlignment="1">
      <alignment horizontal="center" vertical="top" wrapText="1"/>
    </xf>
    <xf numFmtId="164" fontId="0" fillId="0" borderId="7" xfId="0" applyFont="1" applyFill="1" applyBorder="1" applyAlignment="1">
      <alignment horizontal="center"/>
    </xf>
    <xf numFmtId="164" fontId="0" fillId="3" borderId="7" xfId="0" applyFont="1" applyFill="1" applyBorder="1" applyAlignment="1">
      <alignment wrapText="1"/>
    </xf>
    <xf numFmtId="164" fontId="0" fillId="3" borderId="7" xfId="0" applyFont="1" applyFill="1" applyBorder="1" applyAlignment="1">
      <alignment/>
    </xf>
    <xf numFmtId="164" fontId="11" fillId="0" borderId="7" xfId="0" applyFont="1" applyBorder="1" applyAlignment="1">
      <alignment vertical="top" wrapText="1"/>
    </xf>
    <xf numFmtId="164" fontId="11" fillId="0" borderId="0" xfId="0" applyFont="1" applyBorder="1" applyAlignment="1">
      <alignment horizontal="center" vertical="top" wrapText="1"/>
    </xf>
    <xf numFmtId="164" fontId="0" fillId="0" borderId="0" xfId="0" applyBorder="1" applyAlignment="1">
      <alignment horizontal="center"/>
    </xf>
    <xf numFmtId="164" fontId="13" fillId="0" borderId="7" xfId="0" applyFont="1" applyBorder="1" applyAlignment="1">
      <alignment horizontal="center" vertical="top" wrapText="1"/>
    </xf>
    <xf numFmtId="164" fontId="13" fillId="0" borderId="9" xfId="0" applyFont="1" applyBorder="1" applyAlignment="1">
      <alignment horizontal="center" vertical="top" wrapText="1"/>
    </xf>
    <xf numFmtId="164" fontId="13" fillId="0" borderId="10" xfId="0" applyFont="1" applyBorder="1" applyAlignment="1">
      <alignment horizontal="center" vertical="top" wrapText="1"/>
    </xf>
    <xf numFmtId="164" fontId="12" fillId="0" borderId="9" xfId="0" applyFont="1" applyBorder="1" applyAlignment="1">
      <alignment horizontal="center" vertical="top" wrapText="1"/>
    </xf>
    <xf numFmtId="164" fontId="12" fillId="0" borderId="7" xfId="0" applyFont="1" applyFill="1" applyBorder="1" applyAlignment="1">
      <alignment vertical="top" wrapText="1"/>
    </xf>
    <xf numFmtId="164" fontId="12" fillId="0" borderId="7" xfId="0" applyFont="1" applyFill="1" applyBorder="1" applyAlignment="1">
      <alignment horizontal="center" vertical="top" wrapText="1"/>
    </xf>
    <xf numFmtId="164" fontId="11" fillId="0" borderId="0" xfId="0" applyFont="1" applyBorder="1" applyAlignment="1">
      <alignment vertical="top" wrapText="1"/>
    </xf>
    <xf numFmtId="164" fontId="0" fillId="0" borderId="0" xfId="0" applyFont="1" applyFill="1" applyAlignment="1">
      <alignment wrapText="1"/>
    </xf>
    <xf numFmtId="164" fontId="0" fillId="0" borderId="0" xfId="0" applyFont="1" applyFill="1" applyAlignment="1">
      <alignment/>
    </xf>
    <xf numFmtId="164" fontId="12" fillId="0" borderId="1" xfId="0" applyFont="1" applyBorder="1" applyAlignment="1">
      <alignment horizontal="center" vertical="top" wrapText="1"/>
    </xf>
    <xf numFmtId="164" fontId="12" fillId="0" borderId="11" xfId="0" applyFont="1" applyBorder="1" applyAlignment="1">
      <alignment horizontal="center" vertical="top" wrapText="1"/>
    </xf>
    <xf numFmtId="164" fontId="12" fillId="0" borderId="12" xfId="0" applyFont="1" applyBorder="1" applyAlignment="1">
      <alignment horizontal="center" vertical="top" wrapText="1"/>
    </xf>
    <xf numFmtId="164" fontId="12" fillId="0" borderId="13" xfId="0" applyFont="1" applyBorder="1" applyAlignment="1">
      <alignment horizontal="center" vertical="top" wrapText="1"/>
    </xf>
    <xf numFmtId="164" fontId="12" fillId="0" borderId="14" xfId="0" applyFont="1" applyBorder="1" applyAlignment="1">
      <alignment horizontal="center" vertical="top" wrapText="1"/>
    </xf>
    <xf numFmtId="164" fontId="12" fillId="0" borderId="15" xfId="0" applyFont="1" applyBorder="1" applyAlignment="1">
      <alignment horizontal="center" vertical="top" wrapText="1"/>
    </xf>
    <xf numFmtId="164" fontId="6" fillId="0" borderId="7" xfId="0" applyFont="1" applyBorder="1" applyAlignment="1">
      <alignment horizontal="center"/>
    </xf>
    <xf numFmtId="164" fontId="11" fillId="0" borderId="1" xfId="0" applyFont="1" applyFill="1" applyBorder="1" applyAlignment="1">
      <alignment vertical="top" wrapText="1"/>
    </xf>
    <xf numFmtId="164" fontId="0" fillId="0" borderId="3" xfId="0" applyBorder="1" applyAlignment="1">
      <alignment horizontal="center"/>
    </xf>
    <xf numFmtId="164" fontId="11" fillId="0" borderId="1" xfId="0" applyFont="1" applyFill="1" applyBorder="1" applyAlignment="1">
      <alignment horizontal="center" vertical="top" wrapText="1"/>
    </xf>
    <xf numFmtId="164" fontId="11" fillId="0" borderId="14" xfId="0" applyFont="1" applyFill="1" applyBorder="1" applyAlignment="1">
      <alignment horizontal="center" vertical="top" wrapText="1"/>
    </xf>
    <xf numFmtId="164" fontId="11" fillId="0" borderId="16" xfId="0" applyFont="1" applyFill="1" applyBorder="1" applyAlignment="1">
      <alignment horizontal="center" vertical="top" wrapText="1"/>
    </xf>
    <xf numFmtId="164" fontId="0" fillId="0" borderId="3" xfId="0" applyFont="1" applyFill="1" applyBorder="1" applyAlignment="1">
      <alignment/>
    </xf>
    <xf numFmtId="164" fontId="0" fillId="0" borderId="3" xfId="0" applyFont="1" applyFill="1" applyBorder="1" applyAlignment="1">
      <alignment horizontal="center"/>
    </xf>
    <xf numFmtId="164" fontId="11" fillId="0" borderId="0" xfId="0" applyFont="1" applyFill="1" applyBorder="1" applyAlignment="1">
      <alignment vertical="top" wrapText="1"/>
    </xf>
    <xf numFmtId="164" fontId="0" fillId="0" borderId="0" xfId="0" applyBorder="1" applyAlignment="1">
      <alignment/>
    </xf>
    <xf numFmtId="164" fontId="11" fillId="0" borderId="0" xfId="0" applyFont="1" applyFill="1" applyBorder="1" applyAlignment="1">
      <alignment horizontal="center" vertical="top" wrapText="1"/>
    </xf>
    <xf numFmtId="164" fontId="13" fillId="0" borderId="8" xfId="0" applyFont="1" applyBorder="1" applyAlignment="1">
      <alignment horizontal="center" vertical="top" wrapText="1"/>
    </xf>
    <xf numFmtId="164" fontId="13" fillId="0" borderId="17" xfId="0" applyFont="1" applyBorder="1" applyAlignment="1">
      <alignment horizontal="center" vertical="top" wrapText="1"/>
    </xf>
    <xf numFmtId="164" fontId="0" fillId="0" borderId="7" xfId="0" applyBorder="1" applyAlignment="1">
      <alignment/>
    </xf>
    <xf numFmtId="164" fontId="0" fillId="0" borderId="0" xfId="0" applyFont="1" applyFill="1" applyBorder="1" applyAlignment="1">
      <alignment/>
    </xf>
    <xf numFmtId="164" fontId="12" fillId="0" borderId="3" xfId="0" applyFont="1" applyBorder="1" applyAlignment="1">
      <alignment horizontal="center" vertical="top" wrapText="1"/>
    </xf>
    <xf numFmtId="164" fontId="11" fillId="0" borderId="3" xfId="0" applyFont="1" applyFill="1" applyBorder="1" applyAlignment="1">
      <alignment horizontal="center" vertical="top" wrapText="1"/>
    </xf>
    <xf numFmtId="164" fontId="11" fillId="0" borderId="18" xfId="0" applyFont="1" applyFill="1" applyBorder="1" applyAlignment="1">
      <alignment vertical="top" wrapText="1"/>
    </xf>
    <xf numFmtId="164" fontId="0" fillId="3" borderId="18" xfId="0" applyFont="1" applyFill="1" applyBorder="1" applyAlignment="1">
      <alignment wrapText="1"/>
    </xf>
    <xf numFmtId="164" fontId="0" fillId="0" borderId="18" xfId="0" applyFont="1" applyFill="1" applyBorder="1" applyAlignment="1">
      <alignment/>
    </xf>
    <xf numFmtId="164" fontId="11" fillId="0" borderId="18" xfId="0" applyFont="1" applyFill="1" applyBorder="1" applyAlignment="1">
      <alignment horizontal="center" vertical="top" wrapText="1"/>
    </xf>
    <xf numFmtId="164" fontId="0" fillId="0" borderId="18" xfId="0" applyFont="1" applyFill="1" applyBorder="1" applyAlignment="1">
      <alignment horizontal="center"/>
    </xf>
    <xf numFmtId="164" fontId="0" fillId="3" borderId="18" xfId="0" applyFont="1" applyFill="1" applyBorder="1" applyAlignment="1">
      <alignment/>
    </xf>
    <xf numFmtId="164" fontId="10" fillId="3" borderId="18" xfId="0" applyFont="1" applyFill="1" applyBorder="1" applyAlignment="1">
      <alignment wrapText="1"/>
    </xf>
    <xf numFmtId="164" fontId="11" fillId="0" borderId="18" xfId="0" applyFont="1" applyBorder="1" applyAlignment="1">
      <alignment vertical="top" wrapText="1"/>
    </xf>
    <xf numFmtId="164" fontId="0" fillId="0" borderId="18" xfId="0" applyBorder="1" applyAlignment="1">
      <alignment/>
    </xf>
    <xf numFmtId="164" fontId="14" fillId="0" borderId="1" xfId="0" applyFont="1" applyBorder="1" applyAlignment="1">
      <alignment vertical="top" wrapText="1"/>
    </xf>
    <xf numFmtId="164" fontId="0" fillId="0" borderId="3" xfId="0" applyFill="1" applyBorder="1" applyAlignment="1">
      <alignment/>
    </xf>
    <xf numFmtId="164" fontId="14" fillId="0" borderId="7" xfId="0" applyFont="1" applyFill="1" applyBorder="1" applyAlignment="1">
      <alignment horizontal="center" vertical="top" wrapText="1"/>
    </xf>
    <xf numFmtId="164" fontId="15" fillId="0" borderId="7" xfId="0" applyFont="1" applyFill="1" applyBorder="1" applyAlignment="1">
      <alignment horizontal="right" vertical="top" wrapText="1"/>
    </xf>
    <xf numFmtId="164" fontId="14" fillId="0" borderId="7" xfId="0" applyFont="1" applyBorder="1" applyAlignment="1">
      <alignment horizontal="right" vertical="top" wrapText="1"/>
    </xf>
    <xf numFmtId="164" fontId="14" fillId="0" borderId="7" xfId="0" applyFont="1" applyBorder="1" applyAlignment="1">
      <alignment horizontal="center" vertical="top" wrapText="1"/>
    </xf>
    <xf numFmtId="164" fontId="15" fillId="4" borderId="7" xfId="0" applyFont="1" applyFill="1" applyBorder="1" applyAlignment="1">
      <alignment horizontal="right" vertical="top" wrapText="1"/>
    </xf>
    <xf numFmtId="164" fontId="14" fillId="0" borderId="7" xfId="0" applyFont="1" applyFill="1" applyBorder="1" applyAlignment="1">
      <alignment horizontal="right" vertical="top" wrapText="1"/>
    </xf>
    <xf numFmtId="168" fontId="0" fillId="0" borderId="3" xfId="0" applyNumberFormat="1" applyFont="1" applyFill="1" applyBorder="1" applyAlignment="1">
      <alignment/>
    </xf>
    <xf numFmtId="164" fontId="15" fillId="0" borderId="7" xfId="0" applyFont="1" applyBorder="1" applyAlignment="1">
      <alignment horizontal="right" vertical="top" wrapText="1"/>
    </xf>
    <xf numFmtId="164" fontId="15" fillId="0" borderId="7" xfId="0" applyFont="1" applyBorder="1" applyAlignment="1">
      <alignment horizontal="center" vertical="top" wrapText="1"/>
    </xf>
    <xf numFmtId="164" fontId="14" fillId="0" borderId="9" xfId="0" applyFont="1" applyBorder="1" applyAlignment="1">
      <alignment horizontal="right" vertical="top" wrapText="1"/>
    </xf>
    <xf numFmtId="164" fontId="14" fillId="0" borderId="9" xfId="0" applyFont="1" applyBorder="1" applyAlignment="1">
      <alignment horizontal="center" vertical="top" wrapText="1"/>
    </xf>
    <xf numFmtId="164" fontId="0" fillId="0" borderId="7" xfId="0" applyFill="1" applyBorder="1" applyAlignment="1">
      <alignment/>
    </xf>
    <xf numFmtId="164" fontId="0" fillId="0" borderId="7" xfId="0" applyFont="1" applyBorder="1" applyAlignment="1">
      <alignment horizontal="center"/>
    </xf>
    <xf numFmtId="164" fontId="12" fillId="0" borderId="1" xfId="0" applyFont="1" applyBorder="1" applyAlignment="1">
      <alignment vertical="top" wrapText="1"/>
    </xf>
    <xf numFmtId="164" fontId="12" fillId="0" borderId="19" xfId="0" applyFont="1" applyBorder="1" applyAlignment="1">
      <alignment horizontal="center" vertical="top" wrapText="1"/>
    </xf>
    <xf numFmtId="164" fontId="10" fillId="3" borderId="7" xfId="0" applyFont="1" applyFill="1" applyBorder="1" applyAlignment="1">
      <alignment/>
    </xf>
    <xf numFmtId="168" fontId="0" fillId="0" borderId="7" xfId="0" applyNumberFormat="1" applyFont="1" applyFill="1" applyBorder="1" applyAlignment="1">
      <alignment/>
    </xf>
    <xf numFmtId="164" fontId="0" fillId="0" borderId="0" xfId="0" applyFill="1" applyBorder="1" applyAlignment="1">
      <alignment/>
    </xf>
    <xf numFmtId="164" fontId="0" fillId="0" borderId="0" xfId="0" applyFont="1" applyFill="1" applyBorder="1" applyAlignment="1">
      <alignment horizontal="center"/>
    </xf>
    <xf numFmtId="164" fontId="16" fillId="0" borderId="0" xfId="0" applyFont="1" applyBorder="1" applyAlignment="1">
      <alignment horizontal="left"/>
    </xf>
    <xf numFmtId="164" fontId="16" fillId="0" borderId="0" xfId="0" applyFont="1" applyBorder="1" applyAlignment="1">
      <alignment horizontal="center"/>
    </xf>
    <xf numFmtId="164" fontId="0" fillId="0" borderId="0" xfId="0" applyAlignment="1">
      <alignment horizontal="left"/>
    </xf>
    <xf numFmtId="164" fontId="0" fillId="5" borderId="0" xfId="0" applyFill="1" applyAlignment="1">
      <alignment horizontal="left"/>
    </xf>
    <xf numFmtId="164" fontId="0" fillId="5" borderId="0" xfId="0" applyFill="1" applyAlignment="1">
      <alignment/>
    </xf>
    <xf numFmtId="164" fontId="17" fillId="5" borderId="0" xfId="0" applyFont="1" applyFill="1" applyAlignment="1">
      <alignment horizontal="center"/>
    </xf>
    <xf numFmtId="164" fontId="0" fillId="5" borderId="0" xfId="0" applyFill="1" applyAlignment="1">
      <alignment horizontal="center"/>
    </xf>
    <xf numFmtId="164" fontId="18" fillId="4" borderId="0" xfId="0" applyFont="1" applyFill="1" applyBorder="1" applyAlignment="1">
      <alignment horizontal="left"/>
    </xf>
    <xf numFmtId="164" fontId="17" fillId="4" borderId="20" xfId="0" applyFont="1" applyFill="1" applyBorder="1" applyAlignment="1">
      <alignment horizontal="center"/>
    </xf>
    <xf numFmtId="164" fontId="17" fillId="4" borderId="21" xfId="0" applyFont="1" applyFill="1" applyBorder="1" applyAlignment="1">
      <alignment horizontal="center"/>
    </xf>
    <xf numFmtId="164" fontId="17" fillId="4" borderId="21" xfId="0" applyFont="1" applyFill="1" applyBorder="1" applyAlignment="1">
      <alignment horizontal="left"/>
    </xf>
    <xf numFmtId="164" fontId="17" fillId="4" borderId="22" xfId="0" applyFont="1" applyFill="1" applyBorder="1" applyAlignment="1">
      <alignment horizontal="center"/>
    </xf>
    <xf numFmtId="164" fontId="16" fillId="0" borderId="18" xfId="0" applyFont="1" applyBorder="1" applyAlignment="1">
      <alignment horizontal="left"/>
    </xf>
    <xf numFmtId="164" fontId="0" fillId="0" borderId="18" xfId="0" applyBorder="1" applyAlignment="1">
      <alignment horizontal="left"/>
    </xf>
    <xf numFmtId="164" fontId="0" fillId="0" borderId="18" xfId="0" applyBorder="1" applyAlignment="1">
      <alignment horizontal="center"/>
    </xf>
    <xf numFmtId="164" fontId="0" fillId="0" borderId="18" xfId="0" applyFont="1" applyBorder="1" applyAlignment="1">
      <alignment/>
    </xf>
    <xf numFmtId="164" fontId="16" fillId="0" borderId="18" xfId="0" applyFont="1" applyBorder="1" applyAlignment="1">
      <alignment/>
    </xf>
    <xf numFmtId="164" fontId="17" fillId="3" borderId="18" xfId="0" applyFont="1" applyFill="1" applyBorder="1" applyAlignment="1">
      <alignment horizontal="center"/>
    </xf>
    <xf numFmtId="164" fontId="0" fillId="3" borderId="18" xfId="0" applyFill="1" applyBorder="1" applyAlignment="1">
      <alignment horizontal="left"/>
    </xf>
    <xf numFmtId="164" fontId="0" fillId="3" borderId="18" xfId="0" applyFill="1" applyBorder="1" applyAlignment="1">
      <alignment horizontal="center"/>
    </xf>
    <xf numFmtId="164" fontId="0" fillId="3" borderId="18" xfId="0" applyFont="1" applyFill="1" applyBorder="1" applyAlignment="1">
      <alignment horizontal="left"/>
    </xf>
    <xf numFmtId="164" fontId="1" fillId="3" borderId="18" xfId="0" applyFont="1" applyFill="1" applyBorder="1" applyAlignment="1">
      <alignment horizontal="center"/>
    </xf>
    <xf numFmtId="164" fontId="0" fillId="6" borderId="18" xfId="0" applyFill="1" applyBorder="1" applyAlignment="1">
      <alignment/>
    </xf>
    <xf numFmtId="164" fontId="0" fillId="3" borderId="18" xfId="0" applyFont="1" applyFill="1" applyBorder="1" applyAlignment="1">
      <alignment horizontal="center"/>
    </xf>
    <xf numFmtId="164" fontId="19" fillId="3" borderId="18" xfId="0" applyFont="1" applyFill="1" applyBorder="1" applyAlignment="1">
      <alignment/>
    </xf>
    <xf numFmtId="164" fontId="1" fillId="3" borderId="18" xfId="0" applyFont="1" applyFill="1" applyBorder="1" applyAlignment="1">
      <alignment/>
    </xf>
    <xf numFmtId="164" fontId="18" fillId="4" borderId="0" xfId="0" applyFont="1" applyFill="1" applyBorder="1" applyAlignment="1">
      <alignment horizontal="center"/>
    </xf>
    <xf numFmtId="164" fontId="17" fillId="4" borderId="18" xfId="0" applyFont="1" applyFill="1" applyBorder="1" applyAlignment="1">
      <alignment horizontal="center"/>
    </xf>
    <xf numFmtId="164" fontId="17" fillId="4" borderId="18" xfId="0" applyFont="1" applyFill="1" applyBorder="1" applyAlignment="1">
      <alignment horizontal="left"/>
    </xf>
    <xf numFmtId="164" fontId="1" fillId="0" borderId="18" xfId="0" applyFont="1" applyBorder="1" applyAlignment="1">
      <alignment horizontal="left"/>
    </xf>
    <xf numFmtId="164" fontId="1" fillId="0" borderId="18" xfId="0" applyFont="1" applyBorder="1" applyAlignment="1">
      <alignment horizontal="center"/>
    </xf>
    <xf numFmtId="164" fontId="18" fillId="0" borderId="0" xfId="0" applyFont="1" applyFill="1" applyBorder="1" applyAlignment="1">
      <alignment horizontal="center"/>
    </xf>
    <xf numFmtId="164" fontId="16" fillId="0" borderId="0" xfId="0" applyFont="1" applyAlignment="1">
      <alignment horizontal="left"/>
    </xf>
    <xf numFmtId="164" fontId="0" fillId="0" borderId="0" xfId="0" applyFont="1" applyBorder="1" applyAlignment="1">
      <alignment/>
    </xf>
    <xf numFmtId="164" fontId="18" fillId="4" borderId="18" xfId="0" applyFont="1" applyFill="1" applyBorder="1" applyAlignment="1">
      <alignment horizontal="left"/>
    </xf>
    <xf numFmtId="164" fontId="18" fillId="0" borderId="18" xfId="0" applyFont="1" applyFill="1" applyBorder="1" applyAlignment="1">
      <alignment horizontal="center"/>
    </xf>
    <xf numFmtId="164" fontId="0" fillId="3" borderId="0" xfId="0" applyFont="1" applyFill="1" applyBorder="1" applyAlignment="1">
      <alignment/>
    </xf>
    <xf numFmtId="164" fontId="0" fillId="3" borderId="0" xfId="0" applyFill="1" applyBorder="1" applyAlignment="1">
      <alignment horizontal="left"/>
    </xf>
    <xf numFmtId="164" fontId="0" fillId="3" borderId="0" xfId="0" applyFill="1" applyBorder="1" applyAlignment="1">
      <alignment horizontal="center"/>
    </xf>
    <xf numFmtId="164" fontId="0" fillId="0" borderId="18" xfId="0" applyNumberFormat="1" applyBorder="1" applyAlignment="1">
      <alignment horizontal="left"/>
    </xf>
    <xf numFmtId="164" fontId="0" fillId="3" borderId="18" xfId="0" applyNumberFormat="1" applyFill="1" applyBorder="1" applyAlignment="1">
      <alignment horizontal="left"/>
    </xf>
    <xf numFmtId="164" fontId="0" fillId="3" borderId="0" xfId="0" applyFill="1" applyAlignment="1">
      <alignment horizontal="left"/>
    </xf>
    <xf numFmtId="164" fontId="0" fillId="3" borderId="0" xfId="0" applyFont="1" applyFill="1" applyBorder="1" applyAlignment="1">
      <alignment horizontal="center"/>
    </xf>
    <xf numFmtId="164" fontId="0" fillId="0" borderId="18" xfId="0" applyFont="1" applyBorder="1" applyAlignment="1">
      <alignment horizontal="center"/>
    </xf>
    <xf numFmtId="164" fontId="0" fillId="3" borderId="0" xfId="0" applyFont="1" applyFill="1" applyBorder="1" applyAlignment="1">
      <alignment horizontal="lef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Blue Double" xfId="20"/>
    <cellStyle name="Green_OK" xfId="21"/>
    <cellStyle name="Red Aler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orld_Slalom_Series_&#1057;&#1083;&#1072;&#1081;&#1076;&#1099;%20&#104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World_Slalom_Series_&#1057;&#1083;&#1072;&#1081;&#1076;&#1099;%20&#105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petitors List"/>
      <sheetName val="Battle 64"/>
      <sheetName val="Battle 48"/>
      <sheetName val="Battle 32"/>
      <sheetName val="Battle 24"/>
      <sheetName val="Battle 16"/>
      <sheetName val="Battle 12"/>
      <sheetName val="Battle 8"/>
    </sheetNames>
    <sheetDataSet>
      <sheetData sheetId="0">
        <row r="11">
          <cell r="B11" t="str">
            <v>21511101895</v>
          </cell>
          <cell r="C11" t="str">
            <v>Fokina Olga</v>
          </cell>
        </row>
        <row r="12">
          <cell r="B12">
            <v>21511101833</v>
          </cell>
          <cell r="C12" t="str">
            <v>Krykova Natalia </v>
          </cell>
        </row>
        <row r="13">
          <cell r="B13" t="str">
            <v>21511203132</v>
          </cell>
          <cell r="C13" t="str">
            <v>Kombarova Tatyana</v>
          </cell>
        </row>
        <row r="14">
          <cell r="B14">
            <v>21891203126</v>
          </cell>
          <cell r="C14" t="str">
            <v>Dubishcheva Mariya</v>
          </cell>
        </row>
        <row r="15">
          <cell r="B15">
            <v>21891203022</v>
          </cell>
          <cell r="C15" t="str">
            <v>Korcheneli Alena </v>
          </cell>
        </row>
        <row r="16">
          <cell r="B16">
            <v>21891101624</v>
          </cell>
          <cell r="C16" t="str">
            <v>Borovska Anna</v>
          </cell>
        </row>
        <row r="17">
          <cell r="B17" t="str">
            <v>21891203130</v>
          </cell>
          <cell r="C17" t="str">
            <v>Vasilenko Anastasia</v>
          </cell>
        </row>
        <row r="18">
          <cell r="C18" t="str">
            <v>Stetsurina Alina</v>
          </cell>
        </row>
        <row r="19">
          <cell r="C19" t="str">
            <v>Muravyova Alisa </v>
          </cell>
        </row>
        <row r="20">
          <cell r="C20" t="str">
            <v>Korolyova Yulia </v>
          </cell>
        </row>
        <row r="21">
          <cell r="C21" t="str">
            <v>Makivchyk Anna </v>
          </cell>
        </row>
        <row r="22">
          <cell r="B22">
            <v>21891303803</v>
          </cell>
          <cell r="C22" t="str">
            <v>Zasuha Anna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mpetitors List"/>
      <sheetName val="Battle 64"/>
      <sheetName val="Battle 48"/>
      <sheetName val="Battle 32"/>
      <sheetName val="Battle 24"/>
      <sheetName val="Battle 16"/>
      <sheetName val="Battle 12"/>
      <sheetName val="Battle 8"/>
    </sheetNames>
    <sheetDataSet>
      <sheetData sheetId="0">
        <row r="11">
          <cell r="B11">
            <v>11891203145</v>
          </cell>
          <cell r="C11" t="str">
            <v>Martsenyuk Aleksey </v>
          </cell>
        </row>
        <row r="12">
          <cell r="B12">
            <v>11511101815</v>
          </cell>
          <cell r="C12" t="str">
            <v>Demidov Vladimir</v>
          </cell>
          <cell r="D12" t="str">
            <v>RUS</v>
          </cell>
        </row>
        <row r="13">
          <cell r="B13">
            <v>11891203152</v>
          </cell>
          <cell r="C13" t="str">
            <v>Martsenyuk Victor </v>
          </cell>
          <cell r="D13" t="str">
            <v>UA</v>
          </cell>
        </row>
        <row r="14">
          <cell r="B14">
            <v>11891202769</v>
          </cell>
          <cell r="C14" t="str">
            <v>Telegin Andrey </v>
          </cell>
          <cell r="D14" t="str">
            <v>UA</v>
          </cell>
        </row>
        <row r="15">
          <cell r="B15">
            <v>11891101609</v>
          </cell>
          <cell r="C15" t="str">
            <v>Moshak Konstantin</v>
          </cell>
        </row>
        <row r="16">
          <cell r="B16">
            <v>11511000316</v>
          </cell>
          <cell r="C16" t="str">
            <v>Istomin Dmitry </v>
          </cell>
          <cell r="D16" t="str">
            <v>RUS</v>
          </cell>
        </row>
        <row r="17">
          <cell r="B17" t="str">
            <v>11891203138</v>
          </cell>
          <cell r="C17" t="str">
            <v>Semenyuk Klimentii</v>
          </cell>
          <cell r="D17" t="str">
            <v>UA</v>
          </cell>
        </row>
        <row r="18">
          <cell r="B18">
            <v>11891202773</v>
          </cell>
          <cell r="C18" t="str">
            <v>Zhuravskiy Ilya</v>
          </cell>
          <cell r="D18" t="str">
            <v>UA</v>
          </cell>
        </row>
        <row r="19">
          <cell r="B19">
            <v>11891203227</v>
          </cell>
          <cell r="C19" t="str">
            <v>Vishnyakov Mikhail </v>
          </cell>
          <cell r="D19" t="str">
            <v>UA</v>
          </cell>
        </row>
        <row r="20">
          <cell r="B20">
            <v>11891101890</v>
          </cell>
          <cell r="C20" t="str">
            <v>Ilyenko Evgeniy</v>
          </cell>
          <cell r="D20" t="str">
            <v>UA</v>
          </cell>
        </row>
        <row r="21">
          <cell r="B21" t="str">
            <v>11891303818</v>
          </cell>
          <cell r="C21" t="str">
            <v>Ignatchenko Alexey</v>
          </cell>
          <cell r="D21" t="str">
            <v>UA</v>
          </cell>
        </row>
        <row r="22">
          <cell r="B22">
            <v>11511303459</v>
          </cell>
          <cell r="C22" t="str">
            <v>Egorov Dmitry</v>
          </cell>
        </row>
        <row r="23">
          <cell r="B23">
            <v>11891203217</v>
          </cell>
          <cell r="C23" t="str">
            <v>Rud Vlas </v>
          </cell>
        </row>
        <row r="24">
          <cell r="B24" t="str">
            <v>11891203223</v>
          </cell>
          <cell r="C24" t="str">
            <v>Avramenko Daniil</v>
          </cell>
          <cell r="D24" t="str">
            <v>UA</v>
          </cell>
        </row>
        <row r="25">
          <cell r="B25">
            <v>11891203185</v>
          </cell>
          <cell r="C25" t="str">
            <v>Abramov Kirill </v>
          </cell>
          <cell r="D25" t="str">
            <v>UA</v>
          </cell>
        </row>
        <row r="26">
          <cell r="B26">
            <v>11891203191</v>
          </cell>
          <cell r="C26" t="str">
            <v>Trofimenko Eugene</v>
          </cell>
          <cell r="D26" t="str">
            <v>UA</v>
          </cell>
        </row>
        <row r="27">
          <cell r="C27" t="str">
            <v>Plishkov Alexandr </v>
          </cell>
          <cell r="D27" t="str">
            <v>UA</v>
          </cell>
        </row>
        <row r="28">
          <cell r="C28" t="str">
            <v>Borovskiy Andriy </v>
          </cell>
          <cell r="D28" t="str">
            <v>UA</v>
          </cell>
        </row>
        <row r="29">
          <cell r="B29">
            <v>11891202839</v>
          </cell>
          <cell r="C29" t="str">
            <v>Postoyalkin Daniyil </v>
          </cell>
          <cell r="D29" t="str">
            <v>UA</v>
          </cell>
        </row>
        <row r="30">
          <cell r="C30" t="str">
            <v>Ignatenko Rostislav </v>
          </cell>
          <cell r="D30" t="str">
            <v>UA</v>
          </cell>
        </row>
        <row r="31">
          <cell r="C31" t="str">
            <v>Khrebtov Nikolay</v>
          </cell>
          <cell r="D31" t="str">
            <v>RUS</v>
          </cell>
        </row>
        <row r="32">
          <cell r="B32" t="str">
            <v>11891101882</v>
          </cell>
          <cell r="C32" t="str">
            <v>Shavlov Yuriy</v>
          </cell>
          <cell r="D32" t="str">
            <v>UA</v>
          </cell>
        </row>
        <row r="33">
          <cell r="C33" t="str">
            <v>Melnik Stanislav</v>
          </cell>
          <cell r="D33" t="str">
            <v>UA</v>
          </cell>
        </row>
        <row r="34">
          <cell r="C34" t="str">
            <v>Zhigalov Alexey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82"/>
  <sheetViews>
    <sheetView tabSelected="1" view="pageBreakPreview" zoomScaleNormal="85" zoomScaleSheetLayoutView="100" workbookViewId="0" topLeftCell="A1">
      <selection activeCell="AI15" sqref="AI15"/>
    </sheetView>
  </sheetViews>
  <sheetFormatPr defaultColWidth="6.8515625" defaultRowHeight="15"/>
  <cols>
    <col min="1" max="1" width="2.8515625" style="1" customWidth="1"/>
    <col min="2" max="2" width="14.140625" style="2" customWidth="1"/>
    <col min="3" max="3" width="20.421875" style="3" customWidth="1"/>
    <col min="4" max="4" width="9.140625" style="0" customWidth="1"/>
    <col min="5" max="5" width="10.7109375" style="0" customWidth="1"/>
    <col min="6" max="6" width="12.00390625" style="1" customWidth="1"/>
    <col min="7" max="7" width="7.140625" style="1" customWidth="1"/>
    <col min="8" max="8" width="12.00390625" style="1" customWidth="1"/>
    <col min="9" max="9" width="11.57421875" style="1" customWidth="1"/>
    <col min="10" max="10" width="8.140625" style="1" customWidth="1"/>
    <col min="11" max="11" width="9.7109375" style="0" customWidth="1"/>
    <col min="12" max="13" width="9.421875" style="1" customWidth="1"/>
    <col min="14" max="14" width="9.140625" style="1" customWidth="1"/>
    <col min="15" max="15" width="8.57421875" style="1" customWidth="1"/>
    <col min="16" max="16" width="5.140625" style="1" customWidth="1"/>
    <col min="17" max="17" width="2.00390625" style="4" customWidth="1"/>
    <col min="18" max="18" width="0" style="5" hidden="1" customWidth="1"/>
    <col min="19" max="20" width="0" style="1" hidden="1" customWidth="1"/>
    <col min="21" max="21" width="0" style="0" hidden="1" customWidth="1"/>
    <col min="22" max="22" width="0" style="5" hidden="1" customWidth="1"/>
    <col min="23" max="23" width="0" style="1" hidden="1" customWidth="1"/>
    <col min="24" max="34" width="0" style="0" hidden="1" customWidth="1"/>
    <col min="35" max="248" width="7.140625" style="0" customWidth="1"/>
    <col min="249" max="16384" width="11.57421875" style="0" customWidth="1"/>
  </cols>
  <sheetData>
    <row r="1" spans="1:31" ht="12.75">
      <c r="A1" s="6"/>
      <c r="C1" s="7"/>
      <c r="D1" s="6"/>
      <c r="E1" s="6"/>
      <c r="F1" s="8" t="s">
        <v>0</v>
      </c>
      <c r="G1" s="8"/>
      <c r="H1" s="8"/>
      <c r="I1" s="8"/>
      <c r="J1" s="8"/>
      <c r="K1" s="8"/>
      <c r="L1" s="6"/>
      <c r="M1" s="6"/>
      <c r="N1" s="6"/>
      <c r="O1" s="6"/>
      <c r="P1" s="6"/>
      <c r="Q1" s="9"/>
      <c r="R1" s="8" t="s">
        <v>1</v>
      </c>
      <c r="S1" s="8"/>
      <c r="T1" s="8"/>
      <c r="U1" s="8"/>
      <c r="V1" s="8" t="s">
        <v>2</v>
      </c>
      <c r="W1" s="8"/>
      <c r="X1" s="8"/>
      <c r="Y1" s="10"/>
      <c r="AB1">
        <v>1</v>
      </c>
      <c r="AC1">
        <v>2</v>
      </c>
      <c r="AD1">
        <v>3</v>
      </c>
      <c r="AE1">
        <v>4</v>
      </c>
    </row>
    <row r="2" spans="1:31" ht="12.75">
      <c r="A2" s="11"/>
      <c r="B2" s="12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9"/>
      <c r="R2" s="13" t="s">
        <v>3</v>
      </c>
      <c r="S2" s="13" t="s">
        <v>4</v>
      </c>
      <c r="T2" s="13" t="s">
        <v>5</v>
      </c>
      <c r="U2" s="13"/>
      <c r="V2" s="14"/>
      <c r="W2" s="15"/>
      <c r="X2" s="13">
        <v>2</v>
      </c>
      <c r="Y2" s="16"/>
      <c r="Z2" s="16"/>
      <c r="AB2" t="s">
        <v>6</v>
      </c>
      <c r="AC2" t="s">
        <v>7</v>
      </c>
      <c r="AD2" t="s">
        <v>8</v>
      </c>
      <c r="AE2" t="s">
        <v>9</v>
      </c>
    </row>
    <row r="3" spans="1:31" ht="12.75">
      <c r="A3" s="17"/>
      <c r="B3" s="18"/>
      <c r="C3" s="19" t="s">
        <v>10</v>
      </c>
      <c r="D3" s="20" t="s">
        <v>11</v>
      </c>
      <c r="E3" s="20" t="s">
        <v>12</v>
      </c>
      <c r="F3" s="20" t="s">
        <v>13</v>
      </c>
      <c r="G3" s="20" t="s">
        <v>14</v>
      </c>
      <c r="H3" s="20" t="s">
        <v>15</v>
      </c>
      <c r="I3" s="20" t="s">
        <v>16</v>
      </c>
      <c r="J3" s="20" t="s">
        <v>17</v>
      </c>
      <c r="K3" s="20" t="s">
        <v>18</v>
      </c>
      <c r="L3" s="21" t="s">
        <v>19</v>
      </c>
      <c r="M3" s="21" t="s">
        <v>20</v>
      </c>
      <c r="N3" s="21" t="s">
        <v>21</v>
      </c>
      <c r="O3" s="21" t="s">
        <v>22</v>
      </c>
      <c r="P3" s="21"/>
      <c r="Q3" s="22"/>
      <c r="R3" s="23" t="s">
        <v>23</v>
      </c>
      <c r="S3" s="20" t="s">
        <v>24</v>
      </c>
      <c r="T3" s="20" t="s">
        <v>25</v>
      </c>
      <c r="U3" s="24" t="s">
        <v>6</v>
      </c>
      <c r="V3" s="23" t="s">
        <v>23</v>
      </c>
      <c r="W3" s="20" t="s">
        <v>25</v>
      </c>
      <c r="X3" s="25" t="e">
        <f>HLOOKUP(#REF!,$AB$1:$AE$3,2,0)</f>
        <v>#REF!</v>
      </c>
      <c r="Y3" s="10"/>
      <c r="Z3" s="26" t="s">
        <v>26</v>
      </c>
      <c r="AA3" s="1" t="s">
        <v>27</v>
      </c>
      <c r="AB3" t="s">
        <v>28</v>
      </c>
      <c r="AC3" t="s">
        <v>29</v>
      </c>
      <c r="AD3" t="s">
        <v>30</v>
      </c>
      <c r="AE3" t="s">
        <v>31</v>
      </c>
    </row>
    <row r="4" spans="2:34" ht="12.75">
      <c r="B4" s="27">
        <v>21891203022</v>
      </c>
      <c r="C4" s="28" t="s">
        <v>32</v>
      </c>
      <c r="D4">
        <v>383</v>
      </c>
      <c r="E4">
        <v>24</v>
      </c>
      <c r="F4" s="29">
        <v>33762</v>
      </c>
      <c r="G4" s="1" t="s">
        <v>33</v>
      </c>
      <c r="H4" s="1" t="s">
        <v>34</v>
      </c>
      <c r="I4" s="1" t="s">
        <v>35</v>
      </c>
      <c r="J4" s="1">
        <v>1</v>
      </c>
      <c r="K4" s="30">
        <v>1</v>
      </c>
      <c r="L4" s="1">
        <v>1</v>
      </c>
      <c r="M4" s="1">
        <v>1</v>
      </c>
      <c r="O4" s="1">
        <v>1</v>
      </c>
      <c r="Q4" s="31"/>
      <c r="S4" s="32"/>
      <c r="U4" s="33"/>
      <c r="X4" s="33"/>
      <c r="Y4" s="34"/>
      <c r="AA4" s="35"/>
      <c r="AB4" s="35"/>
      <c r="AC4" s="35"/>
      <c r="AD4" s="35"/>
      <c r="AE4" s="35"/>
      <c r="AF4" s="36"/>
      <c r="AG4" s="36"/>
      <c r="AH4" s="1"/>
    </row>
    <row r="5" spans="2:34" ht="12.75">
      <c r="B5" s="27">
        <v>11891202769</v>
      </c>
      <c r="C5" s="28" t="s">
        <v>36</v>
      </c>
      <c r="D5">
        <v>454</v>
      </c>
      <c r="E5">
        <v>18</v>
      </c>
      <c r="F5" s="29">
        <v>35406</v>
      </c>
      <c r="G5" s="1" t="s">
        <v>37</v>
      </c>
      <c r="H5" s="1" t="s">
        <v>34</v>
      </c>
      <c r="I5" s="1" t="s">
        <v>38</v>
      </c>
      <c r="K5" s="30"/>
      <c r="M5" s="1">
        <v>1</v>
      </c>
      <c r="N5" s="1">
        <v>1</v>
      </c>
      <c r="Q5" s="31"/>
      <c r="S5" s="32"/>
      <c r="U5" s="33"/>
      <c r="X5" s="33"/>
      <c r="Y5" s="34"/>
      <c r="AA5" s="35"/>
      <c r="AB5" s="35"/>
      <c r="AC5" s="35"/>
      <c r="AD5" s="35"/>
      <c r="AE5" s="35"/>
      <c r="AF5" s="36"/>
      <c r="AG5" s="36"/>
      <c r="AH5" s="1"/>
    </row>
    <row r="6" spans="3:34" ht="12.75">
      <c r="C6" s="28" t="s">
        <v>39</v>
      </c>
      <c r="F6" s="29">
        <v>32014</v>
      </c>
      <c r="G6" s="1" t="s">
        <v>37</v>
      </c>
      <c r="H6" s="1" t="s">
        <v>34</v>
      </c>
      <c r="I6" s="37" t="s">
        <v>40</v>
      </c>
      <c r="J6" s="1">
        <v>1</v>
      </c>
      <c r="K6" s="1">
        <v>1</v>
      </c>
      <c r="L6" s="1">
        <v>1</v>
      </c>
      <c r="O6" s="1">
        <v>1</v>
      </c>
      <c r="Q6" s="31"/>
      <c r="S6" s="32"/>
      <c r="U6" s="33"/>
      <c r="X6" s="33"/>
      <c r="Y6" s="34"/>
      <c r="AA6" s="35"/>
      <c r="AB6" s="35"/>
      <c r="AC6" s="35"/>
      <c r="AD6" s="35"/>
      <c r="AE6" s="35"/>
      <c r="AF6" s="36"/>
      <c r="AG6" s="36"/>
      <c r="AH6" s="1"/>
    </row>
    <row r="7" spans="2:34" ht="12.75">
      <c r="B7" s="27">
        <v>11891203185</v>
      </c>
      <c r="C7" s="28" t="s">
        <v>41</v>
      </c>
      <c r="E7">
        <v>266</v>
      </c>
      <c r="F7" s="29">
        <v>34917</v>
      </c>
      <c r="G7" s="1" t="s">
        <v>37</v>
      </c>
      <c r="H7" s="1" t="s">
        <v>34</v>
      </c>
      <c r="I7" s="37" t="s">
        <v>42</v>
      </c>
      <c r="K7" s="30"/>
      <c r="M7" s="1">
        <v>1</v>
      </c>
      <c r="Q7" s="31"/>
      <c r="S7" s="32"/>
      <c r="U7" s="33"/>
      <c r="X7" s="33"/>
      <c r="Y7" s="34"/>
      <c r="AA7" s="35"/>
      <c r="AB7" s="35"/>
      <c r="AC7" s="35"/>
      <c r="AD7" s="35"/>
      <c r="AE7" s="35"/>
      <c r="AF7" s="36"/>
      <c r="AG7" s="36"/>
      <c r="AH7" s="1"/>
    </row>
    <row r="8" spans="3:34" ht="12.75">
      <c r="C8" s="28" t="s">
        <v>43</v>
      </c>
      <c r="F8" s="29">
        <v>36915</v>
      </c>
      <c r="G8" s="1" t="s">
        <v>37</v>
      </c>
      <c r="H8" s="1" t="s">
        <v>34</v>
      </c>
      <c r="I8" s="1" t="s">
        <v>44</v>
      </c>
      <c r="K8" s="30"/>
      <c r="M8" s="1">
        <v>1</v>
      </c>
      <c r="Q8" s="31"/>
      <c r="S8" s="32"/>
      <c r="U8" s="33"/>
      <c r="X8" s="33"/>
      <c r="Y8" s="34"/>
      <c r="AA8" s="35"/>
      <c r="AB8" s="35"/>
      <c r="AC8" s="35"/>
      <c r="AD8" s="35"/>
      <c r="AE8" s="35"/>
      <c r="AF8" s="36"/>
      <c r="AG8" s="36"/>
      <c r="AH8" s="1"/>
    </row>
    <row r="9" spans="2:34" ht="12.75">
      <c r="B9" s="27">
        <v>11891203207</v>
      </c>
      <c r="C9" s="38" t="s">
        <v>45</v>
      </c>
      <c r="E9">
        <v>35</v>
      </c>
      <c r="F9" s="29">
        <v>35704</v>
      </c>
      <c r="G9" s="1" t="s">
        <v>37</v>
      </c>
      <c r="H9" s="1" t="s">
        <v>34</v>
      </c>
      <c r="I9" s="1" t="s">
        <v>38</v>
      </c>
      <c r="K9" s="30">
        <v>1</v>
      </c>
      <c r="L9" s="1">
        <v>1</v>
      </c>
      <c r="Q9" s="31"/>
      <c r="S9" s="32"/>
      <c r="U9" s="33"/>
      <c r="X9" s="33"/>
      <c r="Y9" s="34"/>
      <c r="AA9" s="35"/>
      <c r="AB9" s="35"/>
      <c r="AC9" s="35"/>
      <c r="AD9" s="35"/>
      <c r="AE9" s="35"/>
      <c r="AF9" s="36"/>
      <c r="AG9" s="36"/>
      <c r="AH9" s="1"/>
    </row>
    <row r="10" spans="3:34" ht="16.5" customHeight="1">
      <c r="C10" s="38" t="s">
        <v>46</v>
      </c>
      <c r="F10" s="29">
        <v>33780</v>
      </c>
      <c r="G10" s="1" t="s">
        <v>37</v>
      </c>
      <c r="H10" s="1" t="s">
        <v>34</v>
      </c>
      <c r="I10" s="1" t="s">
        <v>38</v>
      </c>
      <c r="J10" s="1">
        <v>1</v>
      </c>
      <c r="K10" s="30">
        <v>1</v>
      </c>
      <c r="L10" s="1">
        <v>1</v>
      </c>
      <c r="O10" s="1">
        <v>1</v>
      </c>
      <c r="Q10" s="31"/>
      <c r="S10" s="32"/>
      <c r="U10" s="33"/>
      <c r="X10" s="33"/>
      <c r="Y10" s="34"/>
      <c r="AA10" s="35"/>
      <c r="AB10" s="35"/>
      <c r="AC10" s="35"/>
      <c r="AD10" s="35"/>
      <c r="AE10" s="35"/>
      <c r="AF10" s="36"/>
      <c r="AG10" s="36"/>
      <c r="AH10" s="1"/>
    </row>
    <row r="11" spans="2:34" ht="12.75">
      <c r="B11" s="27">
        <v>11891101890</v>
      </c>
      <c r="C11" s="38" t="s">
        <v>47</v>
      </c>
      <c r="D11">
        <v>177</v>
      </c>
      <c r="E11">
        <v>74</v>
      </c>
      <c r="F11" s="29">
        <v>35008</v>
      </c>
      <c r="G11" s="1" t="s">
        <v>37</v>
      </c>
      <c r="H11" s="1" t="s">
        <v>34</v>
      </c>
      <c r="I11" s="1" t="s">
        <v>38</v>
      </c>
      <c r="K11" s="39"/>
      <c r="M11" s="1">
        <v>1</v>
      </c>
      <c r="N11" s="1">
        <v>1</v>
      </c>
      <c r="Q11" s="31"/>
      <c r="S11" s="32"/>
      <c r="U11" s="33"/>
      <c r="X11" s="33"/>
      <c r="Y11" s="34"/>
      <c r="AA11" s="35"/>
      <c r="AB11" s="35"/>
      <c r="AC11" s="35"/>
      <c r="AD11" s="35"/>
      <c r="AE11" s="35"/>
      <c r="AF11" s="36"/>
      <c r="AG11" s="36"/>
      <c r="AH11" s="1"/>
    </row>
    <row r="12" spans="3:34" ht="12.75">
      <c r="C12" s="28" t="s">
        <v>48</v>
      </c>
      <c r="F12" s="29">
        <v>30961</v>
      </c>
      <c r="G12" s="1" t="s">
        <v>37</v>
      </c>
      <c r="H12" s="1" t="s">
        <v>49</v>
      </c>
      <c r="I12" s="1" t="s">
        <v>50</v>
      </c>
      <c r="J12" s="1">
        <v>1</v>
      </c>
      <c r="K12" s="30">
        <v>1</v>
      </c>
      <c r="L12" s="1">
        <v>1</v>
      </c>
      <c r="M12" s="1">
        <v>1</v>
      </c>
      <c r="O12" s="1">
        <v>1</v>
      </c>
      <c r="Q12" s="31"/>
      <c r="S12" s="32"/>
      <c r="U12" s="33"/>
      <c r="X12" s="33"/>
      <c r="Y12" s="34"/>
      <c r="AA12" s="35"/>
      <c r="AB12" s="35"/>
      <c r="AC12" s="35"/>
      <c r="AD12" s="35"/>
      <c r="AE12" s="35"/>
      <c r="AF12" s="36"/>
      <c r="AG12" s="36"/>
      <c r="AH12" s="1"/>
    </row>
    <row r="13" spans="2:34" ht="17.25" customHeight="1">
      <c r="B13" s="27">
        <v>11891203145</v>
      </c>
      <c r="C13" s="28" t="s">
        <v>51</v>
      </c>
      <c r="E13">
        <v>5</v>
      </c>
      <c r="F13" s="29">
        <v>35457</v>
      </c>
      <c r="G13" s="1" t="s">
        <v>37</v>
      </c>
      <c r="H13" s="1" t="s">
        <v>34</v>
      </c>
      <c r="I13" s="1" t="s">
        <v>44</v>
      </c>
      <c r="J13" s="1">
        <v>1</v>
      </c>
      <c r="K13" s="30">
        <v>1</v>
      </c>
      <c r="L13" s="1">
        <v>1</v>
      </c>
      <c r="M13" s="1">
        <v>1</v>
      </c>
      <c r="O13" s="1">
        <v>1</v>
      </c>
      <c r="Q13" s="31"/>
      <c r="S13" s="32"/>
      <c r="U13" s="33"/>
      <c r="X13" s="33"/>
      <c r="Y13" s="34"/>
      <c r="AA13" s="35"/>
      <c r="AB13" s="35"/>
      <c r="AC13" s="35"/>
      <c r="AD13" s="35"/>
      <c r="AE13" s="35"/>
      <c r="AF13" s="36"/>
      <c r="AG13" s="36"/>
      <c r="AH13" s="1"/>
    </row>
    <row r="14" spans="2:34" ht="12.75">
      <c r="B14" s="27">
        <v>11891203227</v>
      </c>
      <c r="C14" s="28" t="s">
        <v>52</v>
      </c>
      <c r="E14">
        <v>69</v>
      </c>
      <c r="F14" s="29">
        <v>35734</v>
      </c>
      <c r="G14" s="1" t="s">
        <v>37</v>
      </c>
      <c r="H14" s="1" t="s">
        <v>34</v>
      </c>
      <c r="I14" s="1" t="s">
        <v>44</v>
      </c>
      <c r="J14" s="1">
        <v>1</v>
      </c>
      <c r="K14" s="30"/>
      <c r="L14" s="1">
        <v>1</v>
      </c>
      <c r="M14" s="1">
        <v>1</v>
      </c>
      <c r="O14" s="1">
        <v>1</v>
      </c>
      <c r="Q14" s="31"/>
      <c r="S14" s="32"/>
      <c r="U14" s="33"/>
      <c r="X14" s="33"/>
      <c r="Y14" s="34"/>
      <c r="AA14" s="35"/>
      <c r="AB14" s="35"/>
      <c r="AC14" s="35"/>
      <c r="AD14" s="35"/>
      <c r="AE14" s="35"/>
      <c r="AF14" s="36"/>
      <c r="AG14" s="36"/>
      <c r="AH14" s="1"/>
    </row>
    <row r="15" spans="2:34" ht="12.75">
      <c r="B15" s="27">
        <v>11891203152</v>
      </c>
      <c r="C15" s="28" t="s">
        <v>53</v>
      </c>
      <c r="E15">
        <v>16</v>
      </c>
      <c r="F15" s="29">
        <v>35827</v>
      </c>
      <c r="G15" s="1" t="s">
        <v>37</v>
      </c>
      <c r="H15" s="1" t="s">
        <v>34</v>
      </c>
      <c r="I15" s="1" t="s">
        <v>44</v>
      </c>
      <c r="J15" s="1">
        <v>1</v>
      </c>
      <c r="K15" s="30">
        <v>1</v>
      </c>
      <c r="L15" s="1">
        <v>1</v>
      </c>
      <c r="M15" s="1">
        <v>1</v>
      </c>
      <c r="O15" s="1">
        <v>1</v>
      </c>
      <c r="Q15" s="31"/>
      <c r="S15" s="32"/>
      <c r="U15" s="33"/>
      <c r="X15" s="33"/>
      <c r="Y15" s="34"/>
      <c r="AA15" s="35"/>
      <c r="AB15" s="35"/>
      <c r="AC15" s="35"/>
      <c r="AD15" s="35"/>
      <c r="AE15" s="35"/>
      <c r="AF15" s="36"/>
      <c r="AG15" s="36"/>
      <c r="AH15" s="1"/>
    </row>
    <row r="16" spans="2:34" ht="12.75">
      <c r="B16" s="27">
        <v>11891203217</v>
      </c>
      <c r="C16" s="28" t="s">
        <v>54</v>
      </c>
      <c r="E16">
        <v>237</v>
      </c>
      <c r="F16" s="29">
        <v>35909</v>
      </c>
      <c r="G16" s="1" t="s">
        <v>37</v>
      </c>
      <c r="H16" s="1" t="s">
        <v>34</v>
      </c>
      <c r="I16" s="1" t="s">
        <v>38</v>
      </c>
      <c r="K16" s="30"/>
      <c r="L16" s="1">
        <v>1</v>
      </c>
      <c r="M16" s="1">
        <v>1</v>
      </c>
      <c r="O16" s="1">
        <v>1</v>
      </c>
      <c r="Q16" s="31"/>
      <c r="S16" s="32"/>
      <c r="U16" s="33"/>
      <c r="X16" s="33"/>
      <c r="Y16" s="34"/>
      <c r="AA16" s="35"/>
      <c r="AB16" s="35"/>
      <c r="AC16" s="35"/>
      <c r="AD16" s="35"/>
      <c r="AE16" s="35"/>
      <c r="AF16" s="36"/>
      <c r="AG16" s="36"/>
      <c r="AH16" s="1"/>
    </row>
    <row r="17" spans="3:34" ht="12.75">
      <c r="C17" s="28" t="s">
        <v>55</v>
      </c>
      <c r="F17" s="29">
        <v>32986</v>
      </c>
      <c r="G17" s="1" t="s">
        <v>33</v>
      </c>
      <c r="H17" s="1" t="s">
        <v>34</v>
      </c>
      <c r="I17" s="37" t="s">
        <v>40</v>
      </c>
      <c r="K17" s="30"/>
      <c r="M17" s="1">
        <v>1</v>
      </c>
      <c r="O17" s="1">
        <v>1</v>
      </c>
      <c r="Q17" s="31"/>
      <c r="S17" s="32"/>
      <c r="U17" s="33"/>
      <c r="X17" s="33"/>
      <c r="Y17" s="34"/>
      <c r="AA17" s="35"/>
      <c r="AB17" s="35"/>
      <c r="AC17" s="35"/>
      <c r="AD17" s="35"/>
      <c r="AE17" s="35"/>
      <c r="AF17" s="36"/>
      <c r="AG17" s="36"/>
      <c r="AH17" s="1"/>
    </row>
    <row r="18" spans="2:34" ht="12.75">
      <c r="B18" s="27">
        <v>11891203191</v>
      </c>
      <c r="C18" s="28" t="s">
        <v>56</v>
      </c>
      <c r="F18" s="29">
        <v>31763</v>
      </c>
      <c r="G18" s="39" t="s">
        <v>37</v>
      </c>
      <c r="H18" s="1" t="s">
        <v>34</v>
      </c>
      <c r="I18" s="37" t="s">
        <v>40</v>
      </c>
      <c r="K18" s="30"/>
      <c r="L18" s="1">
        <v>1</v>
      </c>
      <c r="M18" s="1">
        <v>1</v>
      </c>
      <c r="O18" s="1">
        <v>1</v>
      </c>
      <c r="Q18" s="31"/>
      <c r="S18" s="32"/>
      <c r="U18" s="33"/>
      <c r="X18" s="33"/>
      <c r="Y18" s="34"/>
      <c r="AA18" s="35"/>
      <c r="AB18" s="35"/>
      <c r="AC18" s="35"/>
      <c r="AD18" s="35"/>
      <c r="AE18" s="35"/>
      <c r="AF18" s="36"/>
      <c r="AG18" s="36"/>
      <c r="AH18" s="1"/>
    </row>
    <row r="19" spans="2:34" ht="12.75">
      <c r="B19" s="27">
        <v>21891203126</v>
      </c>
      <c r="C19" s="38" t="s">
        <v>57</v>
      </c>
      <c r="E19">
        <v>13</v>
      </c>
      <c r="F19" s="29">
        <v>32652</v>
      </c>
      <c r="G19" s="1" t="s">
        <v>33</v>
      </c>
      <c r="H19" s="1" t="s">
        <v>34</v>
      </c>
      <c r="I19" s="1" t="s">
        <v>44</v>
      </c>
      <c r="J19" s="1">
        <v>1</v>
      </c>
      <c r="K19" s="30">
        <v>1</v>
      </c>
      <c r="L19" s="1">
        <v>1</v>
      </c>
      <c r="M19" s="1">
        <v>1</v>
      </c>
      <c r="O19" s="1">
        <v>1</v>
      </c>
      <c r="Q19" s="31"/>
      <c r="S19" s="32"/>
      <c r="U19" s="33"/>
      <c r="X19" s="33"/>
      <c r="Y19" s="34"/>
      <c r="AA19" s="35"/>
      <c r="AB19" s="35"/>
      <c r="AC19" s="35"/>
      <c r="AD19" s="35"/>
      <c r="AE19" s="35"/>
      <c r="AF19" s="36"/>
      <c r="AG19" s="36"/>
      <c r="AH19" s="1"/>
    </row>
    <row r="20" spans="3:34" ht="12.75">
      <c r="C20" s="28" t="s">
        <v>58</v>
      </c>
      <c r="F20" s="29">
        <v>35349</v>
      </c>
      <c r="G20" s="1" t="s">
        <v>33</v>
      </c>
      <c r="H20" s="1" t="s">
        <v>34</v>
      </c>
      <c r="I20" s="1" t="s">
        <v>38</v>
      </c>
      <c r="K20" s="1"/>
      <c r="L20" s="1">
        <v>1</v>
      </c>
      <c r="M20" s="1">
        <v>1</v>
      </c>
      <c r="Q20" s="31"/>
      <c r="S20" s="32"/>
      <c r="U20" s="33"/>
      <c r="X20" s="33"/>
      <c r="Y20" s="34"/>
      <c r="AA20" s="35"/>
      <c r="AB20" s="35"/>
      <c r="AC20" s="35"/>
      <c r="AD20" s="35"/>
      <c r="AE20" s="35"/>
      <c r="AF20" s="36"/>
      <c r="AG20" s="36"/>
      <c r="AH20" s="1"/>
    </row>
    <row r="21" spans="2:34" ht="12.75">
      <c r="B21" s="27">
        <v>11511101589</v>
      </c>
      <c r="C21" s="28" t="s">
        <v>59</v>
      </c>
      <c r="D21">
        <v>78</v>
      </c>
      <c r="F21" s="29">
        <v>35315</v>
      </c>
      <c r="G21" s="1" t="s">
        <v>37</v>
      </c>
      <c r="H21" s="1" t="s">
        <v>49</v>
      </c>
      <c r="I21" s="1" t="s">
        <v>60</v>
      </c>
      <c r="K21" s="1"/>
      <c r="N21" s="1">
        <v>1</v>
      </c>
      <c r="Q21" s="31"/>
      <c r="S21" s="32"/>
      <c r="U21" s="33"/>
      <c r="X21" s="33"/>
      <c r="Y21" s="34"/>
      <c r="AA21" s="35"/>
      <c r="AB21" s="35"/>
      <c r="AC21" s="35"/>
      <c r="AD21" s="35"/>
      <c r="AE21" s="35"/>
      <c r="AF21" s="36"/>
      <c r="AG21" s="36"/>
      <c r="AH21" s="1"/>
    </row>
    <row r="22" spans="2:34" ht="12.75">
      <c r="B22" s="27">
        <v>11511303459</v>
      </c>
      <c r="C22" s="38" t="s">
        <v>61</v>
      </c>
      <c r="D22">
        <v>886</v>
      </c>
      <c r="E22">
        <v>187</v>
      </c>
      <c r="F22" s="29">
        <v>33179</v>
      </c>
      <c r="G22" s="1" t="s">
        <v>37</v>
      </c>
      <c r="H22" s="1" t="s">
        <v>49</v>
      </c>
      <c r="I22" s="1" t="s">
        <v>62</v>
      </c>
      <c r="J22" s="1">
        <v>1</v>
      </c>
      <c r="K22" s="30">
        <v>1</v>
      </c>
      <c r="L22" s="1">
        <v>1</v>
      </c>
      <c r="M22" s="1">
        <v>1</v>
      </c>
      <c r="O22" s="1">
        <v>1</v>
      </c>
      <c r="Q22" s="31"/>
      <c r="S22" s="32"/>
      <c r="U22" s="33"/>
      <c r="X22" s="33"/>
      <c r="Y22" s="34"/>
      <c r="AA22" s="35"/>
      <c r="AB22" s="35"/>
      <c r="AC22" s="35"/>
      <c r="AD22" s="35"/>
      <c r="AE22" s="35"/>
      <c r="AF22" s="36"/>
      <c r="AG22" s="36"/>
      <c r="AH22" s="1"/>
    </row>
    <row r="23" spans="3:34" ht="12.75">
      <c r="C23" s="28" t="s">
        <v>63</v>
      </c>
      <c r="F23" s="29">
        <v>32751</v>
      </c>
      <c r="G23" s="1" t="s">
        <v>37</v>
      </c>
      <c r="H23" s="1" t="s">
        <v>34</v>
      </c>
      <c r="I23" s="1" t="s">
        <v>44</v>
      </c>
      <c r="K23" s="30"/>
      <c r="M23" s="1">
        <v>1</v>
      </c>
      <c r="Q23" s="31"/>
      <c r="S23" s="32"/>
      <c r="U23" s="33"/>
      <c r="X23" s="33"/>
      <c r="Y23" s="34"/>
      <c r="AA23" s="35"/>
      <c r="AB23" s="35"/>
      <c r="AC23" s="35"/>
      <c r="AD23" s="35"/>
      <c r="AE23" s="35"/>
      <c r="AF23" s="36"/>
      <c r="AG23" s="36"/>
      <c r="AH23" s="1"/>
    </row>
    <row r="24" spans="3:34" ht="12.75">
      <c r="C24" s="28" t="s">
        <v>64</v>
      </c>
      <c r="F24" s="29">
        <v>30386</v>
      </c>
      <c r="G24" s="1" t="s">
        <v>37</v>
      </c>
      <c r="H24" s="1" t="s">
        <v>34</v>
      </c>
      <c r="I24" s="1" t="s">
        <v>40</v>
      </c>
      <c r="J24" s="1">
        <v>1</v>
      </c>
      <c r="K24" s="30">
        <v>1</v>
      </c>
      <c r="L24" s="1">
        <v>1</v>
      </c>
      <c r="M24" s="1">
        <v>1</v>
      </c>
      <c r="O24" s="1">
        <v>1</v>
      </c>
      <c r="Q24" s="31"/>
      <c r="S24" s="32"/>
      <c r="U24" s="33"/>
      <c r="X24" s="33"/>
      <c r="Y24" s="34"/>
      <c r="AA24" s="35"/>
      <c r="AB24" s="35"/>
      <c r="AC24" s="35"/>
      <c r="AD24" s="35"/>
      <c r="AE24" s="35"/>
      <c r="AF24" s="36"/>
      <c r="AG24" s="36"/>
      <c r="AH24" s="1"/>
    </row>
    <row r="25" spans="2:34" ht="12.75">
      <c r="B25" s="27">
        <v>11511101815</v>
      </c>
      <c r="C25" s="28" t="s">
        <v>65</v>
      </c>
      <c r="E25">
        <v>7</v>
      </c>
      <c r="F25" s="29">
        <v>32042</v>
      </c>
      <c r="G25" s="1" t="s">
        <v>37</v>
      </c>
      <c r="H25" s="37" t="s">
        <v>49</v>
      </c>
      <c r="I25" s="37" t="s">
        <v>62</v>
      </c>
      <c r="J25" s="1">
        <v>1</v>
      </c>
      <c r="K25" s="1"/>
      <c r="M25" s="1">
        <v>1</v>
      </c>
      <c r="Q25" s="31"/>
      <c r="S25" s="32"/>
      <c r="U25" s="33"/>
      <c r="X25" s="33"/>
      <c r="Y25" s="34"/>
      <c r="AA25" s="35"/>
      <c r="AB25" s="35"/>
      <c r="AC25" s="35"/>
      <c r="AD25" s="35"/>
      <c r="AE25" s="35"/>
      <c r="AF25" s="36"/>
      <c r="AG25" s="36"/>
      <c r="AH25" s="1"/>
    </row>
    <row r="26" spans="2:34" ht="12.75">
      <c r="B26" s="27">
        <v>11891202982</v>
      </c>
      <c r="C26" s="38" t="s">
        <v>66</v>
      </c>
      <c r="D26">
        <v>784</v>
      </c>
      <c r="F26" s="29">
        <v>35074</v>
      </c>
      <c r="G26" s="1" t="s">
        <v>37</v>
      </c>
      <c r="H26" s="1" t="s">
        <v>34</v>
      </c>
      <c r="I26" s="1" t="s">
        <v>44</v>
      </c>
      <c r="K26" s="30"/>
      <c r="N26" s="1">
        <v>1</v>
      </c>
      <c r="Q26" s="31"/>
      <c r="S26" s="32"/>
      <c r="U26" s="33"/>
      <c r="X26" s="33"/>
      <c r="Y26" s="34"/>
      <c r="AA26" s="35"/>
      <c r="AB26" s="35"/>
      <c r="AC26" s="35"/>
      <c r="AD26" s="35"/>
      <c r="AE26" s="35"/>
      <c r="AF26" s="36"/>
      <c r="AG26" s="36"/>
      <c r="AH26" s="1"/>
    </row>
    <row r="27" spans="3:34" ht="12.75">
      <c r="C27" s="28" t="s">
        <v>67</v>
      </c>
      <c r="D27" s="3"/>
      <c r="E27" s="3"/>
      <c r="F27" s="29">
        <v>35310</v>
      </c>
      <c r="G27" s="39" t="s">
        <v>37</v>
      </c>
      <c r="H27" s="1" t="s">
        <v>34</v>
      </c>
      <c r="I27" s="1" t="s">
        <v>38</v>
      </c>
      <c r="J27" s="39"/>
      <c r="K27" s="39"/>
      <c r="L27" s="39"/>
      <c r="M27" s="39"/>
      <c r="N27" s="39">
        <v>1</v>
      </c>
      <c r="O27" s="39"/>
      <c r="P27" s="39"/>
      <c r="Q27" s="31"/>
      <c r="S27" s="32"/>
      <c r="U27" s="33"/>
      <c r="X27" s="33"/>
      <c r="Y27" s="34"/>
      <c r="AA27" s="35"/>
      <c r="AB27" s="35"/>
      <c r="AC27" s="35"/>
      <c r="AD27" s="35"/>
      <c r="AE27" s="35"/>
      <c r="AF27" s="36"/>
      <c r="AG27" s="36"/>
      <c r="AH27" s="1"/>
    </row>
    <row r="28" spans="2:34" ht="16.5" customHeight="1">
      <c r="B28" s="27">
        <v>11891202773</v>
      </c>
      <c r="C28" s="38" t="s">
        <v>68</v>
      </c>
      <c r="D28">
        <v>157</v>
      </c>
      <c r="E28">
        <v>51</v>
      </c>
      <c r="F28" s="29">
        <v>35139</v>
      </c>
      <c r="G28" s="1" t="s">
        <v>37</v>
      </c>
      <c r="H28" s="1" t="s">
        <v>34</v>
      </c>
      <c r="I28" s="1" t="s">
        <v>40</v>
      </c>
      <c r="J28" s="1">
        <v>1</v>
      </c>
      <c r="K28" s="1">
        <v>1</v>
      </c>
      <c r="M28" s="1">
        <v>1</v>
      </c>
      <c r="N28" s="1">
        <v>1</v>
      </c>
      <c r="O28" s="1">
        <v>1</v>
      </c>
      <c r="Q28" s="31"/>
      <c r="S28" s="32"/>
      <c r="U28" s="33"/>
      <c r="X28" s="33"/>
      <c r="Y28" s="34"/>
      <c r="AA28" s="35"/>
      <c r="AB28" s="35"/>
      <c r="AC28" s="35"/>
      <c r="AD28" s="35"/>
      <c r="AE28" s="35"/>
      <c r="AF28" s="36"/>
      <c r="AG28" s="36"/>
      <c r="AH28" s="1"/>
    </row>
    <row r="29" spans="2:34" ht="12.75">
      <c r="B29" s="27">
        <v>11891101609</v>
      </c>
      <c r="C29" s="38" t="s">
        <v>69</v>
      </c>
      <c r="D29">
        <v>459</v>
      </c>
      <c r="E29">
        <v>28</v>
      </c>
      <c r="F29" s="29">
        <v>34243</v>
      </c>
      <c r="G29" s="39" t="s">
        <v>37</v>
      </c>
      <c r="H29" s="1" t="s">
        <v>34</v>
      </c>
      <c r="I29" s="1" t="s">
        <v>38</v>
      </c>
      <c r="J29" s="1">
        <v>1</v>
      </c>
      <c r="K29" s="30">
        <v>1</v>
      </c>
      <c r="L29" s="1">
        <v>1</v>
      </c>
      <c r="M29" s="1">
        <v>1</v>
      </c>
      <c r="O29" s="1">
        <v>1</v>
      </c>
      <c r="Q29" s="31"/>
      <c r="S29" s="32"/>
      <c r="U29" s="33"/>
      <c r="X29" s="33"/>
      <c r="Y29" s="34"/>
      <c r="AA29" s="35"/>
      <c r="AB29" s="35"/>
      <c r="AC29" s="35"/>
      <c r="AD29" s="35"/>
      <c r="AE29" s="35"/>
      <c r="AF29" s="36"/>
      <c r="AG29" s="36"/>
      <c r="AH29" s="1"/>
    </row>
    <row r="30" spans="3:34" ht="12.75">
      <c r="C30" s="28" t="s">
        <v>70</v>
      </c>
      <c r="F30" s="29">
        <v>31521</v>
      </c>
      <c r="G30" s="1" t="s">
        <v>33</v>
      </c>
      <c r="H30" s="37" t="s">
        <v>49</v>
      </c>
      <c r="I30" s="37" t="s">
        <v>62</v>
      </c>
      <c r="J30" s="37"/>
      <c r="K30" s="37"/>
      <c r="L30" s="37"/>
      <c r="M30" s="37">
        <v>1</v>
      </c>
      <c r="N30" s="37"/>
      <c r="O30" s="37"/>
      <c r="P30" s="37"/>
      <c r="Q30" s="31"/>
      <c r="S30" s="32"/>
      <c r="U30" s="33"/>
      <c r="X30" s="33"/>
      <c r="Y30" s="34"/>
      <c r="AA30" s="35"/>
      <c r="AB30" s="35"/>
      <c r="AC30" s="35"/>
      <c r="AD30" s="35"/>
      <c r="AE30" s="35"/>
      <c r="AF30" s="36"/>
      <c r="AG30" s="36"/>
      <c r="AH30" s="1"/>
    </row>
    <row r="31" spans="3:34" ht="12.75">
      <c r="C31" s="28" t="s">
        <v>71</v>
      </c>
      <c r="F31" s="29">
        <v>33796</v>
      </c>
      <c r="G31" s="1" t="s">
        <v>33</v>
      </c>
      <c r="H31" s="1" t="s">
        <v>34</v>
      </c>
      <c r="I31" s="37" t="s">
        <v>72</v>
      </c>
      <c r="J31" s="1">
        <v>1</v>
      </c>
      <c r="K31" s="30"/>
      <c r="L31" s="1">
        <v>1</v>
      </c>
      <c r="O31" s="1">
        <v>1</v>
      </c>
      <c r="Q31" s="31"/>
      <c r="S31" s="32"/>
      <c r="U31" s="33"/>
      <c r="X31" s="33"/>
      <c r="Y31" s="34"/>
      <c r="AA31" s="35"/>
      <c r="AB31" s="35"/>
      <c r="AC31" s="35"/>
      <c r="AD31" s="35"/>
      <c r="AE31" s="35"/>
      <c r="AF31" s="36"/>
      <c r="AG31" s="36"/>
      <c r="AH31" s="1"/>
    </row>
    <row r="32" spans="3:34" ht="12.75">
      <c r="C32" s="28" t="s">
        <v>73</v>
      </c>
      <c r="F32" s="29">
        <v>33539</v>
      </c>
      <c r="G32" s="1" t="s">
        <v>37</v>
      </c>
      <c r="H32" s="1" t="s">
        <v>34</v>
      </c>
      <c r="I32" s="37" t="s">
        <v>42</v>
      </c>
      <c r="J32" s="1">
        <v>1</v>
      </c>
      <c r="K32" s="30">
        <v>1</v>
      </c>
      <c r="L32" s="1">
        <v>1</v>
      </c>
      <c r="O32" s="1">
        <v>1</v>
      </c>
      <c r="Q32" s="31"/>
      <c r="S32" s="32"/>
      <c r="U32" s="33"/>
      <c r="X32" s="33"/>
      <c r="Y32" s="34"/>
      <c r="AA32" s="35"/>
      <c r="AB32" s="35"/>
      <c r="AC32" s="35"/>
      <c r="AD32" s="35"/>
      <c r="AE32" s="35"/>
      <c r="AF32" s="36"/>
      <c r="AG32" s="36"/>
      <c r="AH32" s="1"/>
    </row>
    <row r="33" spans="2:34" ht="12.75">
      <c r="B33" s="27">
        <v>21891101624</v>
      </c>
      <c r="C33" s="40" t="s">
        <v>74</v>
      </c>
      <c r="E33">
        <v>37</v>
      </c>
      <c r="F33" s="29">
        <v>33279</v>
      </c>
      <c r="G33" s="1" t="s">
        <v>33</v>
      </c>
      <c r="H33" s="1" t="s">
        <v>34</v>
      </c>
      <c r="I33" s="1" t="s">
        <v>40</v>
      </c>
      <c r="J33" s="1">
        <v>1</v>
      </c>
      <c r="K33" s="30">
        <v>1</v>
      </c>
      <c r="L33" s="1">
        <v>1</v>
      </c>
      <c r="M33" s="1">
        <v>1</v>
      </c>
      <c r="O33" s="1">
        <v>1</v>
      </c>
      <c r="Q33" s="31"/>
      <c r="S33" s="32"/>
      <c r="U33" s="33"/>
      <c r="X33" s="33"/>
      <c r="Y33" s="34"/>
      <c r="AA33" s="35"/>
      <c r="AB33" s="35"/>
      <c r="AC33" s="35"/>
      <c r="AD33" s="35"/>
      <c r="AE33" s="35"/>
      <c r="AF33" s="36"/>
      <c r="AG33" s="36"/>
      <c r="AH33" s="1"/>
    </row>
    <row r="34" spans="3:34" ht="12.75">
      <c r="C34" s="40" t="s">
        <v>75</v>
      </c>
      <c r="F34" s="29">
        <v>34697</v>
      </c>
      <c r="G34" s="39" t="s">
        <v>37</v>
      </c>
      <c r="H34" s="1" t="s">
        <v>34</v>
      </c>
      <c r="I34" s="1" t="s">
        <v>38</v>
      </c>
      <c r="J34" s="1">
        <v>1</v>
      </c>
      <c r="K34" s="30"/>
      <c r="O34" s="1">
        <v>1</v>
      </c>
      <c r="Q34" s="31"/>
      <c r="S34" s="32"/>
      <c r="U34" s="33"/>
      <c r="X34" s="33"/>
      <c r="Y34" s="34"/>
      <c r="AA34" s="35"/>
      <c r="AB34" s="35"/>
      <c r="AC34" s="35"/>
      <c r="AD34" s="35"/>
      <c r="AE34" s="35"/>
      <c r="AF34" s="36"/>
      <c r="AG34" s="36"/>
      <c r="AH34" s="1"/>
    </row>
    <row r="35" spans="3:34" ht="12.75">
      <c r="C35" s="28" t="s">
        <v>76</v>
      </c>
      <c r="F35" s="29">
        <v>33740</v>
      </c>
      <c r="G35" s="1" t="s">
        <v>33</v>
      </c>
      <c r="H35" s="1" t="s">
        <v>34</v>
      </c>
      <c r="I35" s="1" t="s">
        <v>38</v>
      </c>
      <c r="K35" s="30"/>
      <c r="M35" s="1">
        <v>1</v>
      </c>
      <c r="Q35" s="31"/>
      <c r="S35" s="32"/>
      <c r="U35" s="33"/>
      <c r="X35" s="33"/>
      <c r="Y35" s="34"/>
      <c r="AA35" s="35"/>
      <c r="AB35" s="35"/>
      <c r="AC35" s="35"/>
      <c r="AD35" s="35"/>
      <c r="AE35" s="35"/>
      <c r="AF35" s="36"/>
      <c r="AG35" s="36"/>
      <c r="AH35" s="1"/>
    </row>
    <row r="36" spans="2:34" ht="16.5" customHeight="1">
      <c r="B36" s="27">
        <v>11891202839</v>
      </c>
      <c r="C36" s="28" t="s">
        <v>77</v>
      </c>
      <c r="D36">
        <v>165</v>
      </c>
      <c r="F36" s="29">
        <v>36178</v>
      </c>
      <c r="G36" s="39" t="s">
        <v>37</v>
      </c>
      <c r="H36" s="1" t="s">
        <v>34</v>
      </c>
      <c r="I36" s="1" t="s">
        <v>78</v>
      </c>
      <c r="K36" s="30"/>
      <c r="M36" s="1">
        <v>1</v>
      </c>
      <c r="N36" s="1">
        <v>1</v>
      </c>
      <c r="Q36" s="31"/>
      <c r="S36" s="32"/>
      <c r="U36" s="33"/>
      <c r="X36" s="33"/>
      <c r="Y36" s="34"/>
      <c r="AA36" s="35"/>
      <c r="AB36" s="35"/>
      <c r="AC36" s="35"/>
      <c r="AD36" s="35"/>
      <c r="AE36" s="35"/>
      <c r="AF36" s="36"/>
      <c r="AG36" s="36"/>
      <c r="AH36" s="1"/>
    </row>
    <row r="37" spans="3:34" ht="12.75">
      <c r="C37" s="28" t="s">
        <v>79</v>
      </c>
      <c r="F37" s="29">
        <v>31939</v>
      </c>
      <c r="G37" s="39" t="s">
        <v>37</v>
      </c>
      <c r="H37" s="1" t="s">
        <v>34</v>
      </c>
      <c r="I37" s="1" t="s">
        <v>38</v>
      </c>
      <c r="K37" s="30"/>
      <c r="M37" s="1">
        <v>1</v>
      </c>
      <c r="Q37" s="31"/>
      <c r="S37" s="32"/>
      <c r="U37" s="33"/>
      <c r="X37" s="33"/>
      <c r="Y37" s="34"/>
      <c r="AA37" s="35"/>
      <c r="AB37" s="35"/>
      <c r="AC37" s="35"/>
      <c r="AD37" s="35"/>
      <c r="AE37" s="35"/>
      <c r="AF37" s="36"/>
      <c r="AG37" s="36"/>
      <c r="AH37" s="1"/>
    </row>
    <row r="38" spans="2:34" ht="12.75">
      <c r="B38" s="27">
        <v>21891303803</v>
      </c>
      <c r="C38" s="28" t="s">
        <v>80</v>
      </c>
      <c r="D38">
        <v>254</v>
      </c>
      <c r="F38" s="29">
        <v>35126</v>
      </c>
      <c r="G38" s="1" t="s">
        <v>33</v>
      </c>
      <c r="H38" s="1" t="s">
        <v>34</v>
      </c>
      <c r="I38" s="1" t="s">
        <v>38</v>
      </c>
      <c r="J38" s="1">
        <v>1</v>
      </c>
      <c r="K38" s="30"/>
      <c r="M38" s="1">
        <v>1</v>
      </c>
      <c r="N38" s="1">
        <v>1</v>
      </c>
      <c r="Q38" s="31"/>
      <c r="S38" s="32"/>
      <c r="U38" s="33"/>
      <c r="X38" s="33"/>
      <c r="Y38" s="34"/>
      <c r="AA38" s="35"/>
      <c r="AB38" s="35"/>
      <c r="AC38" s="35"/>
      <c r="AD38" s="35"/>
      <c r="AE38" s="35"/>
      <c r="AF38" s="36"/>
      <c r="AG38" s="36"/>
      <c r="AH38" s="1"/>
    </row>
    <row r="39" spans="2:34" ht="12.75">
      <c r="B39" s="27">
        <v>21511101833</v>
      </c>
      <c r="C39" s="40" t="s">
        <v>81</v>
      </c>
      <c r="E39">
        <v>2</v>
      </c>
      <c r="F39" s="29">
        <v>30750</v>
      </c>
      <c r="G39" s="1" t="s">
        <v>33</v>
      </c>
      <c r="H39" s="37" t="s">
        <v>49</v>
      </c>
      <c r="I39" s="37" t="s">
        <v>62</v>
      </c>
      <c r="J39" s="1">
        <v>1</v>
      </c>
      <c r="K39" s="30"/>
      <c r="M39" s="1">
        <v>1</v>
      </c>
      <c r="Q39" s="31"/>
      <c r="S39" s="32"/>
      <c r="U39" s="33"/>
      <c r="X39" s="33"/>
      <c r="Y39" s="34"/>
      <c r="AA39" s="35"/>
      <c r="AB39" s="35"/>
      <c r="AC39" s="35"/>
      <c r="AD39" s="35"/>
      <c r="AE39" s="35"/>
      <c r="AF39" s="36"/>
      <c r="AG39" s="36"/>
      <c r="AH39" s="1"/>
    </row>
    <row r="40" spans="2:34" ht="12.75">
      <c r="B40" s="27">
        <v>11511000316</v>
      </c>
      <c r="C40" s="28" t="s">
        <v>82</v>
      </c>
      <c r="E40">
        <v>33</v>
      </c>
      <c r="F40" s="29">
        <v>32181</v>
      </c>
      <c r="G40" s="1" t="s">
        <v>37</v>
      </c>
      <c r="H40" s="1" t="s">
        <v>49</v>
      </c>
      <c r="I40" s="1" t="s">
        <v>50</v>
      </c>
      <c r="K40" s="30"/>
      <c r="M40" s="1">
        <v>1</v>
      </c>
      <c r="Q40" s="31"/>
      <c r="S40" s="32"/>
      <c r="U40" s="33"/>
      <c r="X40" s="33"/>
      <c r="Y40" s="34"/>
      <c r="AA40" s="35"/>
      <c r="AB40" s="35"/>
      <c r="AC40" s="35"/>
      <c r="AD40" s="35"/>
      <c r="AE40" s="35"/>
      <c r="AF40" s="36"/>
      <c r="AG40" s="36"/>
      <c r="AH40" s="1"/>
    </row>
    <row r="41" spans="3:34" ht="12.75">
      <c r="C41" s="38" t="s">
        <v>83</v>
      </c>
      <c r="F41" s="29">
        <v>31888</v>
      </c>
      <c r="G41" s="1" t="s">
        <v>37</v>
      </c>
      <c r="H41" s="1" t="s">
        <v>49</v>
      </c>
      <c r="I41" s="1" t="s">
        <v>50</v>
      </c>
      <c r="J41" s="1">
        <v>1</v>
      </c>
      <c r="K41" s="30"/>
      <c r="L41" s="1">
        <v>1</v>
      </c>
      <c r="O41" s="1">
        <v>1</v>
      </c>
      <c r="Q41" s="31"/>
      <c r="S41" s="32"/>
      <c r="U41" s="33"/>
      <c r="X41" s="33"/>
      <c r="Y41" s="34"/>
      <c r="AA41" s="35"/>
      <c r="AB41" s="35"/>
      <c r="AC41" s="35"/>
      <c r="AD41" s="35"/>
      <c r="AE41" s="35"/>
      <c r="AF41" s="36"/>
      <c r="AG41" s="36"/>
      <c r="AH41" s="1"/>
    </row>
    <row r="42" spans="2:34" ht="12.75">
      <c r="B42" s="2" t="s">
        <v>84</v>
      </c>
      <c r="C42" s="38" t="s">
        <v>85</v>
      </c>
      <c r="E42">
        <v>108</v>
      </c>
      <c r="F42" s="41">
        <v>38353</v>
      </c>
      <c r="G42" s="1" t="s">
        <v>37</v>
      </c>
      <c r="H42" s="1" t="s">
        <v>34</v>
      </c>
      <c r="I42" s="37" t="s">
        <v>42</v>
      </c>
      <c r="K42" s="1"/>
      <c r="M42" s="1">
        <v>1</v>
      </c>
      <c r="Q42" s="31"/>
      <c r="S42" s="32"/>
      <c r="U42" s="33"/>
      <c r="X42" s="33"/>
      <c r="Y42" s="34"/>
      <c r="AA42" s="35"/>
      <c r="AB42" s="35"/>
      <c r="AC42" s="35"/>
      <c r="AD42" s="35"/>
      <c r="AE42" s="35"/>
      <c r="AF42" s="36"/>
      <c r="AG42" s="36"/>
      <c r="AH42" s="1"/>
    </row>
    <row r="43" spans="2:34" ht="12.75">
      <c r="B43" s="2" t="s">
        <v>86</v>
      </c>
      <c r="C43" s="38" t="s">
        <v>87</v>
      </c>
      <c r="E43">
        <v>245</v>
      </c>
      <c r="F43" s="41">
        <v>36219</v>
      </c>
      <c r="G43" s="1" t="s">
        <v>37</v>
      </c>
      <c r="H43" s="1" t="s">
        <v>34</v>
      </c>
      <c r="I43" s="1" t="s">
        <v>78</v>
      </c>
      <c r="J43" s="1">
        <v>1</v>
      </c>
      <c r="K43" s="30"/>
      <c r="M43" s="1">
        <v>1</v>
      </c>
      <c r="O43" s="1">
        <v>1</v>
      </c>
      <c r="Q43" s="31"/>
      <c r="S43" s="32"/>
      <c r="U43" s="33"/>
      <c r="X43" s="33"/>
      <c r="Y43" s="34"/>
      <c r="AA43" s="35"/>
      <c r="AB43" s="35"/>
      <c r="AC43" s="35"/>
      <c r="AD43" s="35"/>
      <c r="AE43" s="35"/>
      <c r="AF43" s="36"/>
      <c r="AG43" s="36"/>
      <c r="AH43" s="1"/>
    </row>
    <row r="44" spans="3:34" ht="12.75">
      <c r="C44" s="38" t="s">
        <v>88</v>
      </c>
      <c r="F44" s="41">
        <v>34032</v>
      </c>
      <c r="G44" s="39" t="s">
        <v>37</v>
      </c>
      <c r="H44" s="1" t="s">
        <v>34</v>
      </c>
      <c r="I44" s="1" t="s">
        <v>38</v>
      </c>
      <c r="K44" s="30">
        <v>1</v>
      </c>
      <c r="L44" s="1">
        <v>1</v>
      </c>
      <c r="O44" s="1">
        <v>1</v>
      </c>
      <c r="Q44" s="31"/>
      <c r="S44" s="32"/>
      <c r="U44" s="33"/>
      <c r="X44" s="33"/>
      <c r="Y44" s="34"/>
      <c r="AA44" s="35"/>
      <c r="AB44" s="35"/>
      <c r="AC44" s="35"/>
      <c r="AD44" s="35"/>
      <c r="AE44" s="35"/>
      <c r="AF44" s="36"/>
      <c r="AG44" s="36"/>
      <c r="AH44" s="1"/>
    </row>
    <row r="45" spans="3:34" ht="12.75">
      <c r="C45" s="38" t="s">
        <v>89</v>
      </c>
      <c r="F45" s="41">
        <v>32272</v>
      </c>
      <c r="G45" s="1" t="s">
        <v>37</v>
      </c>
      <c r="H45" s="1" t="s">
        <v>49</v>
      </c>
      <c r="I45" s="1" t="s">
        <v>50</v>
      </c>
      <c r="J45" s="1">
        <v>1</v>
      </c>
      <c r="K45" s="30">
        <v>1</v>
      </c>
      <c r="M45" s="1">
        <v>1</v>
      </c>
      <c r="O45" s="1">
        <v>1</v>
      </c>
      <c r="Q45" s="31"/>
      <c r="S45" s="32"/>
      <c r="U45" s="33"/>
      <c r="X45" s="33"/>
      <c r="Y45" s="34"/>
      <c r="AA45" s="35"/>
      <c r="AB45" s="35"/>
      <c r="AC45" s="35"/>
      <c r="AD45" s="35"/>
      <c r="AE45" s="35"/>
      <c r="AF45" s="36"/>
      <c r="AG45" s="36"/>
      <c r="AH45" s="1"/>
    </row>
    <row r="46" spans="3:34" ht="12.75">
      <c r="C46" s="38" t="s">
        <v>90</v>
      </c>
      <c r="F46" s="41">
        <v>35103</v>
      </c>
      <c r="G46" s="1" t="s">
        <v>33</v>
      </c>
      <c r="H46" s="1" t="s">
        <v>34</v>
      </c>
      <c r="I46" s="1" t="s">
        <v>38</v>
      </c>
      <c r="J46" s="1">
        <v>1</v>
      </c>
      <c r="K46" s="30"/>
      <c r="Q46" s="31"/>
      <c r="S46" s="32"/>
      <c r="U46" s="33"/>
      <c r="X46" s="33"/>
      <c r="Y46" s="34"/>
      <c r="AA46" s="35"/>
      <c r="AB46" s="35"/>
      <c r="AC46" s="35"/>
      <c r="AD46" s="35"/>
      <c r="AE46" s="35"/>
      <c r="AF46" s="36"/>
      <c r="AG46" s="36"/>
      <c r="AH46" s="1"/>
    </row>
    <row r="47" spans="2:34" ht="12.75">
      <c r="B47" s="2" t="s">
        <v>91</v>
      </c>
      <c r="C47" s="38" t="s">
        <v>92</v>
      </c>
      <c r="D47">
        <v>432</v>
      </c>
      <c r="F47" s="41">
        <v>34829</v>
      </c>
      <c r="G47" s="1" t="s">
        <v>37</v>
      </c>
      <c r="H47" s="1" t="s">
        <v>34</v>
      </c>
      <c r="I47" s="1" t="s">
        <v>44</v>
      </c>
      <c r="K47" s="1"/>
      <c r="N47" s="1">
        <v>1</v>
      </c>
      <c r="Q47" s="31"/>
      <c r="S47" s="32"/>
      <c r="U47" s="33"/>
      <c r="X47" s="33"/>
      <c r="Y47" s="34"/>
      <c r="AA47" s="35"/>
      <c r="AB47" s="35"/>
      <c r="AC47" s="35"/>
      <c r="AD47" s="35"/>
      <c r="AE47" s="35"/>
      <c r="AF47" s="36"/>
      <c r="AG47" s="36"/>
      <c r="AH47" s="1"/>
    </row>
    <row r="48" spans="3:34" ht="12.75">
      <c r="C48" s="38" t="s">
        <v>93</v>
      </c>
      <c r="D48" s="3"/>
      <c r="E48" s="3"/>
      <c r="F48" s="41">
        <v>35571</v>
      </c>
      <c r="G48" s="39" t="s">
        <v>37</v>
      </c>
      <c r="H48" s="1" t="s">
        <v>34</v>
      </c>
      <c r="I48" s="1" t="s">
        <v>38</v>
      </c>
      <c r="K48" s="30">
        <v>1</v>
      </c>
      <c r="L48" s="1">
        <v>1</v>
      </c>
      <c r="O48" s="1">
        <v>1</v>
      </c>
      <c r="Q48" s="31"/>
      <c r="S48" s="32"/>
      <c r="U48" s="33"/>
      <c r="X48" s="33"/>
      <c r="Y48" s="34"/>
      <c r="AA48" s="35"/>
      <c r="AB48" s="35"/>
      <c r="AC48" s="35"/>
      <c r="AD48" s="35"/>
      <c r="AE48" s="35"/>
      <c r="AF48" s="36"/>
      <c r="AG48" s="36"/>
      <c r="AH48" s="1"/>
    </row>
    <row r="49" spans="2:34" ht="12.75">
      <c r="B49" s="2" t="s">
        <v>94</v>
      </c>
      <c r="C49" s="38" t="s">
        <v>95</v>
      </c>
      <c r="D49">
        <v>273</v>
      </c>
      <c r="F49" s="41">
        <v>34508</v>
      </c>
      <c r="G49" s="39" t="s">
        <v>37</v>
      </c>
      <c r="H49" s="1" t="s">
        <v>34</v>
      </c>
      <c r="I49" s="1" t="s">
        <v>38</v>
      </c>
      <c r="K49" s="30"/>
      <c r="M49" s="1">
        <v>1</v>
      </c>
      <c r="N49" s="1">
        <v>1</v>
      </c>
      <c r="Q49" s="31"/>
      <c r="S49" s="32"/>
      <c r="U49" s="33"/>
      <c r="X49" s="33"/>
      <c r="Y49" s="34"/>
      <c r="AA49" s="35"/>
      <c r="AB49" s="35"/>
      <c r="AC49" s="35"/>
      <c r="AD49" s="35"/>
      <c r="AE49" s="35"/>
      <c r="AF49" s="36"/>
      <c r="AG49" s="36"/>
      <c r="AH49" s="1"/>
    </row>
    <row r="50" spans="2:34" ht="12.75">
      <c r="B50" s="2" t="s">
        <v>96</v>
      </c>
      <c r="C50" s="38" t="s">
        <v>97</v>
      </c>
      <c r="E50">
        <v>43</v>
      </c>
      <c r="F50" s="41">
        <v>34427</v>
      </c>
      <c r="G50" s="1" t="s">
        <v>33</v>
      </c>
      <c r="H50" s="1" t="s">
        <v>34</v>
      </c>
      <c r="I50" s="1" t="s">
        <v>38</v>
      </c>
      <c r="J50" s="1">
        <v>1</v>
      </c>
      <c r="K50" s="30">
        <v>1</v>
      </c>
      <c r="L50" s="1">
        <v>1</v>
      </c>
      <c r="M50" s="1">
        <v>1</v>
      </c>
      <c r="O50" s="1">
        <v>1</v>
      </c>
      <c r="Q50" s="31"/>
      <c r="S50" s="32"/>
      <c r="U50" s="33"/>
      <c r="X50" s="33"/>
      <c r="Y50" s="34"/>
      <c r="AA50" s="35"/>
      <c r="AB50" s="35"/>
      <c r="AC50" s="35"/>
      <c r="AD50" s="35"/>
      <c r="AE50" s="35"/>
      <c r="AF50" s="36"/>
      <c r="AG50" s="36"/>
      <c r="AH50" s="1"/>
    </row>
    <row r="51" spans="3:34" ht="12.75">
      <c r="C51" s="38" t="s">
        <v>98</v>
      </c>
      <c r="F51" s="41">
        <v>32260</v>
      </c>
      <c r="G51" s="39" t="s">
        <v>37</v>
      </c>
      <c r="H51" s="1" t="s">
        <v>34</v>
      </c>
      <c r="I51" s="1" t="s">
        <v>38</v>
      </c>
      <c r="K51" s="30"/>
      <c r="M51" s="1">
        <v>1</v>
      </c>
      <c r="Q51" s="31"/>
      <c r="S51" s="32"/>
      <c r="U51" s="33"/>
      <c r="X51" s="33"/>
      <c r="Y51" s="34"/>
      <c r="AA51" s="35"/>
      <c r="AB51" s="35"/>
      <c r="AC51" s="35"/>
      <c r="AD51" s="35"/>
      <c r="AE51" s="35"/>
      <c r="AF51" s="36"/>
      <c r="AG51" s="36"/>
      <c r="AH51" s="1"/>
    </row>
    <row r="52" spans="3:34" ht="12.75">
      <c r="C52" s="38" t="s">
        <v>99</v>
      </c>
      <c r="F52" s="41">
        <v>32148</v>
      </c>
      <c r="G52" s="1" t="s">
        <v>37</v>
      </c>
      <c r="H52" s="1" t="s">
        <v>34</v>
      </c>
      <c r="I52" s="1" t="s">
        <v>44</v>
      </c>
      <c r="J52" s="1">
        <v>1</v>
      </c>
      <c r="K52" s="30">
        <v>1</v>
      </c>
      <c r="O52" s="1">
        <v>1</v>
      </c>
      <c r="Q52" s="31"/>
      <c r="S52" s="32"/>
      <c r="U52" s="33"/>
      <c r="X52" s="33"/>
      <c r="Y52" s="34"/>
      <c r="AA52" s="35"/>
      <c r="AB52" s="35"/>
      <c r="AC52" s="35"/>
      <c r="AD52" s="35"/>
      <c r="AE52" s="35"/>
      <c r="AF52" s="36"/>
      <c r="AG52" s="36"/>
      <c r="AH52" s="1"/>
    </row>
    <row r="53" spans="2:34" ht="12.75">
      <c r="B53" s="2" t="s">
        <v>100</v>
      </c>
      <c r="C53" s="38" t="s">
        <v>101</v>
      </c>
      <c r="E53">
        <v>36</v>
      </c>
      <c r="F53" s="41">
        <v>32148</v>
      </c>
      <c r="G53" s="1" t="s">
        <v>37</v>
      </c>
      <c r="H53" s="1" t="s">
        <v>34</v>
      </c>
      <c r="I53" s="1" t="s">
        <v>44</v>
      </c>
      <c r="J53" s="1">
        <v>1</v>
      </c>
      <c r="K53" s="30">
        <v>1</v>
      </c>
      <c r="L53" s="1">
        <v>1</v>
      </c>
      <c r="M53" s="1">
        <v>1</v>
      </c>
      <c r="O53" s="1">
        <v>1</v>
      </c>
      <c r="Q53" s="31"/>
      <c r="S53" s="32"/>
      <c r="U53" s="33"/>
      <c r="X53" s="33"/>
      <c r="Y53" s="34"/>
      <c r="AA53" s="35"/>
      <c r="AB53" s="35"/>
      <c r="AC53" s="35"/>
      <c r="AD53" s="35"/>
      <c r="AE53" s="35"/>
      <c r="AF53" s="36"/>
      <c r="AG53" s="36"/>
      <c r="AH53" s="1"/>
    </row>
    <row r="54" spans="3:34" ht="12.75">
      <c r="C54" s="38" t="s">
        <v>102</v>
      </c>
      <c r="F54" s="32">
        <v>34141</v>
      </c>
      <c r="G54" s="1" t="s">
        <v>37</v>
      </c>
      <c r="H54" s="1" t="s">
        <v>34</v>
      </c>
      <c r="I54" s="37" t="s">
        <v>42</v>
      </c>
      <c r="K54" s="30"/>
      <c r="M54" s="1">
        <v>1</v>
      </c>
      <c r="Q54" s="31"/>
      <c r="S54" s="32"/>
      <c r="U54" s="33"/>
      <c r="X54" s="33"/>
      <c r="Y54" s="34"/>
      <c r="AA54" s="35"/>
      <c r="AB54" s="35"/>
      <c r="AC54" s="35"/>
      <c r="AD54" s="35"/>
      <c r="AE54" s="35"/>
      <c r="AF54" s="36"/>
      <c r="AG54" s="36"/>
      <c r="AH54" s="1"/>
    </row>
    <row r="55" spans="2:34" ht="12.75">
      <c r="B55" s="2" t="s">
        <v>103</v>
      </c>
      <c r="C55" s="38" t="s">
        <v>104</v>
      </c>
      <c r="E55">
        <v>1</v>
      </c>
      <c r="F55" s="42">
        <v>30535</v>
      </c>
      <c r="G55" s="1" t="s">
        <v>33</v>
      </c>
      <c r="H55" s="37" t="s">
        <v>49</v>
      </c>
      <c r="I55" s="37" t="s">
        <v>62</v>
      </c>
      <c r="K55" s="30"/>
      <c r="M55" s="1">
        <v>1</v>
      </c>
      <c r="Q55" s="31"/>
      <c r="S55" s="32"/>
      <c r="U55" s="33"/>
      <c r="X55" s="33"/>
      <c r="Y55" s="34"/>
      <c r="AA55" s="35"/>
      <c r="AB55" s="35"/>
      <c r="AC55" s="35"/>
      <c r="AD55" s="35"/>
      <c r="AE55" s="35"/>
      <c r="AF55" s="36"/>
      <c r="AG55" s="36"/>
      <c r="AH55" s="1"/>
    </row>
    <row r="56" spans="1:34" s="3" customFormat="1" ht="12.75">
      <c r="A56" s="1"/>
      <c r="B56" s="2" t="s">
        <v>105</v>
      </c>
      <c r="C56" s="3" t="s">
        <v>106</v>
      </c>
      <c r="D56"/>
      <c r="E56">
        <v>11</v>
      </c>
      <c r="F56" s="32">
        <v>24484</v>
      </c>
      <c r="G56" s="1" t="s">
        <v>33</v>
      </c>
      <c r="H56" s="37" t="s">
        <v>49</v>
      </c>
      <c r="I56" s="37" t="s">
        <v>62</v>
      </c>
      <c r="J56" s="1"/>
      <c r="K56" s="30"/>
      <c r="L56" s="1"/>
      <c r="M56" s="1">
        <v>1</v>
      </c>
      <c r="N56" s="1"/>
      <c r="O56" s="1"/>
      <c r="P56" s="1"/>
      <c r="Q56" s="31"/>
      <c r="R56" s="5"/>
      <c r="S56" s="32"/>
      <c r="T56" s="1"/>
      <c r="U56" s="33"/>
      <c r="V56" s="5"/>
      <c r="W56" s="1"/>
      <c r="X56" s="33"/>
      <c r="Y56" s="34"/>
      <c r="Z56"/>
      <c r="AA56" s="35"/>
      <c r="AB56" s="35"/>
      <c r="AC56" s="35"/>
      <c r="AD56" s="35"/>
      <c r="AE56" s="35"/>
      <c r="AF56" s="36"/>
      <c r="AG56" s="36"/>
      <c r="AH56" s="1"/>
    </row>
    <row r="57" spans="3:34" ht="12.75">
      <c r="C57" s="28" t="s">
        <v>107</v>
      </c>
      <c r="F57" s="29">
        <v>35234</v>
      </c>
      <c r="G57" s="1" t="s">
        <v>33</v>
      </c>
      <c r="H57" s="1" t="s">
        <v>34</v>
      </c>
      <c r="I57" s="1" t="s">
        <v>38</v>
      </c>
      <c r="K57" s="30">
        <v>1</v>
      </c>
      <c r="L57" s="1">
        <v>1</v>
      </c>
      <c r="Q57" s="31"/>
      <c r="S57" s="32"/>
      <c r="U57" s="33"/>
      <c r="X57" s="33"/>
      <c r="Y57" s="34"/>
      <c r="AA57" s="35"/>
      <c r="AB57" s="35"/>
      <c r="AC57" s="35"/>
      <c r="AD57" s="35"/>
      <c r="AE57" s="35"/>
      <c r="AF57" s="36"/>
      <c r="AG57" s="36"/>
      <c r="AH57" s="1"/>
    </row>
    <row r="58" spans="3:34" ht="12.75">
      <c r="C58" s="28" t="s">
        <v>108</v>
      </c>
      <c r="F58" s="29">
        <v>33636</v>
      </c>
      <c r="G58" s="1" t="s">
        <v>37</v>
      </c>
      <c r="H58" s="1" t="s">
        <v>34</v>
      </c>
      <c r="I58" s="1" t="s">
        <v>38</v>
      </c>
      <c r="K58" s="30">
        <v>1</v>
      </c>
      <c r="L58" s="1">
        <v>1</v>
      </c>
      <c r="O58" s="1">
        <v>1</v>
      </c>
      <c r="Q58" s="31"/>
      <c r="S58" s="32"/>
      <c r="U58" s="33"/>
      <c r="X58" s="33"/>
      <c r="Y58" s="34"/>
      <c r="AA58" s="35"/>
      <c r="AB58" s="35"/>
      <c r="AC58" s="35"/>
      <c r="AD58" s="35"/>
      <c r="AE58" s="35"/>
      <c r="AF58" s="36"/>
      <c r="AG58" s="36"/>
      <c r="AH58" s="1"/>
    </row>
    <row r="59" spans="3:34" ht="15.75" customHeight="1">
      <c r="C59" s="28" t="s">
        <v>109</v>
      </c>
      <c r="F59" s="29">
        <v>35052</v>
      </c>
      <c r="G59" s="1" t="s">
        <v>37</v>
      </c>
      <c r="H59" s="1" t="s">
        <v>34</v>
      </c>
      <c r="I59" s="1" t="s">
        <v>38</v>
      </c>
      <c r="K59" s="30">
        <v>1</v>
      </c>
      <c r="L59" s="1">
        <v>1</v>
      </c>
      <c r="M59" s="1">
        <v>1</v>
      </c>
      <c r="O59" s="1">
        <v>1</v>
      </c>
      <c r="Q59" s="31"/>
      <c r="S59" s="32"/>
      <c r="U59" s="33"/>
      <c r="X59" s="33"/>
      <c r="Y59" s="34"/>
      <c r="AA59" s="35"/>
      <c r="AB59" s="35"/>
      <c r="AC59" s="35"/>
      <c r="AD59" s="35"/>
      <c r="AE59" s="35"/>
      <c r="AF59" s="36"/>
      <c r="AG59" s="36"/>
      <c r="AH59" s="1"/>
    </row>
    <row r="60" spans="2:14" ht="12.75">
      <c r="B60" s="2" t="s">
        <v>110</v>
      </c>
      <c r="C60" s="28" t="s">
        <v>111</v>
      </c>
      <c r="D60">
        <v>350</v>
      </c>
      <c r="F60" s="32">
        <v>34500</v>
      </c>
      <c r="G60" s="1" t="s">
        <v>37</v>
      </c>
      <c r="H60" s="1" t="s">
        <v>34</v>
      </c>
      <c r="I60" s="1" t="s">
        <v>44</v>
      </c>
      <c r="N60" s="1">
        <v>1</v>
      </c>
    </row>
    <row r="61" spans="2:34" ht="12.75">
      <c r="B61" s="27">
        <v>11891202741</v>
      </c>
      <c r="C61" s="28" t="s">
        <v>112</v>
      </c>
      <c r="D61">
        <v>72</v>
      </c>
      <c r="F61" s="29">
        <v>34298</v>
      </c>
      <c r="G61" s="1" t="s">
        <v>37</v>
      </c>
      <c r="H61" s="1" t="s">
        <v>34</v>
      </c>
      <c r="I61" s="37" t="s">
        <v>113</v>
      </c>
      <c r="K61" s="30"/>
      <c r="N61" s="1">
        <v>1</v>
      </c>
      <c r="Q61" s="31"/>
      <c r="S61" s="32"/>
      <c r="U61" s="33"/>
      <c r="X61" s="33"/>
      <c r="Y61" s="34"/>
      <c r="AA61" s="35"/>
      <c r="AB61" s="35"/>
      <c r="AC61" s="35"/>
      <c r="AD61" s="35"/>
      <c r="AE61" s="35"/>
      <c r="AF61" s="36"/>
      <c r="AG61" s="36"/>
      <c r="AH61" s="1"/>
    </row>
    <row r="62" spans="2:34" ht="12.75">
      <c r="B62" s="27">
        <v>11891101887</v>
      </c>
      <c r="C62" s="28" t="s">
        <v>114</v>
      </c>
      <c r="D62">
        <v>84</v>
      </c>
      <c r="F62" s="29">
        <v>33105</v>
      </c>
      <c r="G62" s="1" t="s">
        <v>37</v>
      </c>
      <c r="H62" s="1" t="s">
        <v>34</v>
      </c>
      <c r="I62" s="1" t="s">
        <v>44</v>
      </c>
      <c r="K62" s="1"/>
      <c r="N62" s="1">
        <v>1</v>
      </c>
      <c r="Q62" s="31"/>
      <c r="S62" s="32"/>
      <c r="U62" s="33"/>
      <c r="X62" s="33"/>
      <c r="Y62" s="34"/>
      <c r="AA62" s="35"/>
      <c r="AB62" s="35"/>
      <c r="AC62" s="35"/>
      <c r="AD62" s="35"/>
      <c r="AE62" s="35"/>
      <c r="AF62" s="36"/>
      <c r="AG62" s="36"/>
      <c r="AH62" s="1"/>
    </row>
    <row r="63" spans="2:34" ht="12.75">
      <c r="B63" s="27">
        <v>11891000626</v>
      </c>
      <c r="C63" s="28" t="s">
        <v>115</v>
      </c>
      <c r="D63">
        <v>70</v>
      </c>
      <c r="F63" s="29">
        <v>34890</v>
      </c>
      <c r="G63" s="1" t="s">
        <v>37</v>
      </c>
      <c r="H63" s="1" t="s">
        <v>34</v>
      </c>
      <c r="I63" s="1" t="s">
        <v>44</v>
      </c>
      <c r="K63" s="30"/>
      <c r="N63" s="1">
        <v>1</v>
      </c>
      <c r="Q63" s="31"/>
      <c r="S63" s="32"/>
      <c r="U63" s="33"/>
      <c r="X63" s="33"/>
      <c r="Y63" s="34"/>
      <c r="AA63" s="35"/>
      <c r="AB63" s="35"/>
      <c r="AC63" s="35"/>
      <c r="AD63" s="35"/>
      <c r="AE63" s="35"/>
      <c r="AF63" s="36"/>
      <c r="AG63" s="36"/>
      <c r="AH63" s="1"/>
    </row>
    <row r="67" spans="3:34" ht="15.75" customHeight="1">
      <c r="C67" s="43" t="s">
        <v>116</v>
      </c>
      <c r="F67" s="29">
        <v>34887</v>
      </c>
      <c r="G67" s="1" t="s">
        <v>37</v>
      </c>
      <c r="H67" s="1" t="s">
        <v>34</v>
      </c>
      <c r="I67" s="1" t="s">
        <v>38</v>
      </c>
      <c r="K67" s="30"/>
      <c r="N67" s="1">
        <v>1</v>
      </c>
      <c r="Q67" s="31"/>
      <c r="S67" s="32"/>
      <c r="U67" s="33"/>
      <c r="X67" s="33"/>
      <c r="Y67" s="34"/>
      <c r="AA67" s="35"/>
      <c r="AB67" s="35"/>
      <c r="AC67" s="35"/>
      <c r="AD67" s="35"/>
      <c r="AE67" s="35"/>
      <c r="AF67" s="36"/>
      <c r="AG67" s="36"/>
      <c r="AH67" s="1"/>
    </row>
    <row r="68" spans="3:34" ht="12.75">
      <c r="C68" s="43" t="s">
        <v>117</v>
      </c>
      <c r="F68" s="29">
        <v>36595</v>
      </c>
      <c r="G68" s="1" t="s">
        <v>33</v>
      </c>
      <c r="H68" s="1" t="s">
        <v>34</v>
      </c>
      <c r="I68" s="37" t="s">
        <v>42</v>
      </c>
      <c r="K68" s="30"/>
      <c r="M68" s="1">
        <v>1</v>
      </c>
      <c r="N68" s="1">
        <v>1</v>
      </c>
      <c r="Q68" s="31"/>
      <c r="S68" s="32"/>
      <c r="U68" s="33"/>
      <c r="X68" s="33"/>
      <c r="Y68" s="34"/>
      <c r="AA68" s="35"/>
      <c r="AB68" s="35"/>
      <c r="AC68" s="35"/>
      <c r="AD68" s="35"/>
      <c r="AE68" s="35"/>
      <c r="AF68" s="36"/>
      <c r="AG68" s="36"/>
      <c r="AH68" s="1"/>
    </row>
    <row r="69" spans="2:34" ht="12.75">
      <c r="B69" s="27">
        <v>11511203140</v>
      </c>
      <c r="C69" s="43" t="s">
        <v>118</v>
      </c>
      <c r="E69">
        <v>6</v>
      </c>
      <c r="F69" s="29">
        <v>33162</v>
      </c>
      <c r="G69" s="1" t="s">
        <v>37</v>
      </c>
      <c r="H69" s="37" t="s">
        <v>49</v>
      </c>
      <c r="I69" s="37" t="s">
        <v>62</v>
      </c>
      <c r="J69" s="1">
        <v>1</v>
      </c>
      <c r="K69" s="30">
        <v>1</v>
      </c>
      <c r="L69" s="1">
        <v>1</v>
      </c>
      <c r="M69" s="1">
        <v>1</v>
      </c>
      <c r="O69" s="1">
        <v>1</v>
      </c>
      <c r="Q69" s="31"/>
      <c r="S69" s="32"/>
      <c r="U69" s="33"/>
      <c r="X69" s="33"/>
      <c r="Y69" s="34"/>
      <c r="AA69" s="35"/>
      <c r="AB69" s="35"/>
      <c r="AC69" s="35"/>
      <c r="AD69" s="35"/>
      <c r="AE69" s="35"/>
      <c r="AF69" s="36"/>
      <c r="AG69" s="36"/>
      <c r="AH69" s="1"/>
    </row>
    <row r="70" spans="3:34" ht="16.5" customHeight="1">
      <c r="C70" s="44" t="s">
        <v>119</v>
      </c>
      <c r="F70" s="29">
        <v>32655</v>
      </c>
      <c r="G70" s="1" t="s">
        <v>37</v>
      </c>
      <c r="H70" s="1" t="s">
        <v>49</v>
      </c>
      <c r="I70" s="1" t="s">
        <v>50</v>
      </c>
      <c r="J70" s="1">
        <v>1</v>
      </c>
      <c r="K70" s="30">
        <v>1</v>
      </c>
      <c r="L70" s="1">
        <v>1</v>
      </c>
      <c r="M70" s="1">
        <v>1</v>
      </c>
      <c r="O70" s="1">
        <v>1</v>
      </c>
      <c r="Q70" s="31"/>
      <c r="S70" s="32"/>
      <c r="U70" s="33"/>
      <c r="X70" s="33"/>
      <c r="Y70" s="34"/>
      <c r="AA70" s="35"/>
      <c r="AB70" s="35"/>
      <c r="AC70" s="35"/>
      <c r="AD70" s="35"/>
      <c r="AE70" s="35"/>
      <c r="AF70" s="36"/>
      <c r="AG70" s="36"/>
      <c r="AH70" s="1"/>
    </row>
    <row r="71" spans="2:34" ht="12.75">
      <c r="B71" s="27">
        <v>11511202971</v>
      </c>
      <c r="C71" s="44" t="s">
        <v>120</v>
      </c>
      <c r="D71">
        <v>32</v>
      </c>
      <c r="F71" s="29">
        <v>34840</v>
      </c>
      <c r="G71" s="1" t="s">
        <v>37</v>
      </c>
      <c r="H71" s="1" t="s">
        <v>49</v>
      </c>
      <c r="I71" s="1" t="s">
        <v>121</v>
      </c>
      <c r="K71" s="30"/>
      <c r="N71" s="1">
        <v>1</v>
      </c>
      <c r="Q71" s="31"/>
      <c r="S71" s="32"/>
      <c r="U71" s="33"/>
      <c r="X71" s="33"/>
      <c r="Y71" s="34"/>
      <c r="AA71" s="35"/>
      <c r="AB71" s="35"/>
      <c r="AC71" s="35"/>
      <c r="AD71" s="35"/>
      <c r="AE71" s="35"/>
      <c r="AF71" s="36"/>
      <c r="AG71" s="36"/>
      <c r="AH71" s="1"/>
    </row>
    <row r="72" spans="3:34" ht="12.75">
      <c r="C72" s="43" t="s">
        <v>122</v>
      </c>
      <c r="D72" s="45"/>
      <c r="F72" s="29">
        <v>35407</v>
      </c>
      <c r="G72" s="1" t="s">
        <v>37</v>
      </c>
      <c r="H72" s="1" t="s">
        <v>34</v>
      </c>
      <c r="I72" s="37" t="s">
        <v>42</v>
      </c>
      <c r="J72" s="1">
        <v>1</v>
      </c>
      <c r="K72" s="39">
        <v>1</v>
      </c>
      <c r="L72" s="1">
        <v>1</v>
      </c>
      <c r="O72" s="1">
        <v>1</v>
      </c>
      <c r="Q72" s="31"/>
      <c r="S72" s="32"/>
      <c r="U72" s="33"/>
      <c r="X72" s="33"/>
      <c r="Y72" s="34"/>
      <c r="AA72" s="35"/>
      <c r="AB72" s="35"/>
      <c r="AC72" s="35"/>
      <c r="AD72" s="35"/>
      <c r="AE72" s="35"/>
      <c r="AF72" s="36"/>
      <c r="AG72" s="36"/>
      <c r="AH72" s="1"/>
    </row>
    <row r="73" spans="2:34" ht="12.75">
      <c r="B73" s="27">
        <v>11891202972</v>
      </c>
      <c r="C73" s="43" t="s">
        <v>123</v>
      </c>
      <c r="D73">
        <v>827</v>
      </c>
      <c r="F73" s="29">
        <v>34785</v>
      </c>
      <c r="G73" s="1" t="s">
        <v>37</v>
      </c>
      <c r="H73" s="1" t="s">
        <v>34</v>
      </c>
      <c r="I73" s="1" t="s">
        <v>38</v>
      </c>
      <c r="J73" s="1">
        <v>1</v>
      </c>
      <c r="K73" s="30"/>
      <c r="M73" s="1">
        <v>1</v>
      </c>
      <c r="Q73" s="31"/>
      <c r="S73" s="32"/>
      <c r="U73" s="33"/>
      <c r="X73" s="33"/>
      <c r="Y73" s="34"/>
      <c r="AA73" s="35"/>
      <c r="AB73" s="35"/>
      <c r="AC73" s="35"/>
      <c r="AD73" s="35"/>
      <c r="AE73" s="35"/>
      <c r="AF73" s="36"/>
      <c r="AG73" s="36"/>
      <c r="AH73" s="1"/>
    </row>
    <row r="74" spans="3:34" ht="12.75">
      <c r="C74" s="43" t="s">
        <v>124</v>
      </c>
      <c r="F74" s="29">
        <v>37292</v>
      </c>
      <c r="G74" s="1" t="s">
        <v>33</v>
      </c>
      <c r="H74" s="1" t="s">
        <v>34</v>
      </c>
      <c r="I74" s="37" t="s">
        <v>42</v>
      </c>
      <c r="K74" s="30">
        <v>1</v>
      </c>
      <c r="L74" s="1">
        <v>1</v>
      </c>
      <c r="M74" s="1">
        <v>1</v>
      </c>
      <c r="N74" s="1">
        <v>1</v>
      </c>
      <c r="Q74" s="31"/>
      <c r="S74" s="32"/>
      <c r="U74" s="33"/>
      <c r="X74" s="33"/>
      <c r="Y74" s="34"/>
      <c r="AA74" s="35"/>
      <c r="AB74" s="35"/>
      <c r="AC74" s="35"/>
      <c r="AD74" s="35"/>
      <c r="AE74" s="35"/>
      <c r="AF74" s="36"/>
      <c r="AG74" s="36"/>
      <c r="AH74" s="1"/>
    </row>
    <row r="75" spans="2:34" ht="12.75">
      <c r="B75" s="27">
        <v>21511303728</v>
      </c>
      <c r="C75" s="43" t="s">
        <v>125</v>
      </c>
      <c r="E75">
        <v>9</v>
      </c>
      <c r="F75" s="29">
        <v>32700</v>
      </c>
      <c r="G75" s="1" t="s">
        <v>33</v>
      </c>
      <c r="H75" s="37" t="s">
        <v>49</v>
      </c>
      <c r="I75" s="37" t="s">
        <v>62</v>
      </c>
      <c r="K75" s="30"/>
      <c r="M75" s="1">
        <v>1</v>
      </c>
      <c r="Q75" s="31"/>
      <c r="S75" s="32"/>
      <c r="U75" s="33"/>
      <c r="X75" s="33"/>
      <c r="Y75" s="34"/>
      <c r="AA75" s="35"/>
      <c r="AB75" s="35"/>
      <c r="AC75" s="35"/>
      <c r="AD75" s="35"/>
      <c r="AE75" s="35"/>
      <c r="AF75" s="36"/>
      <c r="AG75" s="36"/>
      <c r="AH75" s="1"/>
    </row>
    <row r="76" spans="2:34" ht="12.75">
      <c r="B76" s="27">
        <v>21511203121</v>
      </c>
      <c r="C76" s="43" t="s">
        <v>126</v>
      </c>
      <c r="E76">
        <v>8</v>
      </c>
      <c r="F76" s="29">
        <v>35429</v>
      </c>
      <c r="G76" s="1" t="s">
        <v>33</v>
      </c>
      <c r="H76" s="37" t="s">
        <v>49</v>
      </c>
      <c r="I76" s="37" t="s">
        <v>62</v>
      </c>
      <c r="K76" s="30"/>
      <c r="M76" s="1">
        <v>1</v>
      </c>
      <c r="Q76" s="31"/>
      <c r="S76" s="32"/>
      <c r="U76" s="33"/>
      <c r="X76" s="33"/>
      <c r="Y76" s="34"/>
      <c r="AA76" s="35"/>
      <c r="AB76" s="35"/>
      <c r="AC76" s="35"/>
      <c r="AD76" s="35"/>
      <c r="AE76" s="35"/>
      <c r="AF76" s="36"/>
      <c r="AG76" s="36"/>
      <c r="AH76" s="1"/>
    </row>
    <row r="77" spans="2:34" ht="12.75">
      <c r="B77" s="27">
        <v>11891203203</v>
      </c>
      <c r="C77" s="44" t="s">
        <v>127</v>
      </c>
      <c r="E77">
        <v>90</v>
      </c>
      <c r="F77" s="29">
        <v>35693</v>
      </c>
      <c r="G77" s="1" t="s">
        <v>37</v>
      </c>
      <c r="H77" s="1" t="s">
        <v>34</v>
      </c>
      <c r="I77" s="1" t="s">
        <v>128</v>
      </c>
      <c r="J77" s="1">
        <v>1</v>
      </c>
      <c r="K77" s="39">
        <v>1</v>
      </c>
      <c r="L77" s="1">
        <v>1</v>
      </c>
      <c r="M77" s="1">
        <v>1</v>
      </c>
      <c r="O77" s="1">
        <v>1</v>
      </c>
      <c r="Q77" s="31"/>
      <c r="S77" s="32"/>
      <c r="U77" s="33"/>
      <c r="X77" s="33"/>
      <c r="Y77" s="34"/>
      <c r="AA77" s="35"/>
      <c r="AB77" s="35"/>
      <c r="AC77" s="35"/>
      <c r="AD77" s="35"/>
      <c r="AE77" s="35"/>
      <c r="AF77" s="36"/>
      <c r="AG77" s="36"/>
      <c r="AH77" s="1"/>
    </row>
    <row r="78" spans="3:34" ht="12.75">
      <c r="C78" s="44" t="s">
        <v>129</v>
      </c>
      <c r="E78" t="s">
        <v>130</v>
      </c>
      <c r="F78" s="29">
        <v>34956</v>
      </c>
      <c r="G78" s="1" t="s">
        <v>37</v>
      </c>
      <c r="H78" s="1" t="s">
        <v>34</v>
      </c>
      <c r="I78" s="1" t="s">
        <v>128</v>
      </c>
      <c r="K78" s="30">
        <v>1</v>
      </c>
      <c r="L78" s="1">
        <v>1</v>
      </c>
      <c r="M78" s="1">
        <v>1</v>
      </c>
      <c r="O78" s="1">
        <v>1</v>
      </c>
      <c r="Q78" s="31"/>
      <c r="S78" s="32"/>
      <c r="U78" s="33"/>
      <c r="X78" s="33"/>
      <c r="Y78" s="34"/>
      <c r="AA78" s="35"/>
      <c r="AB78" s="35"/>
      <c r="AC78" s="35"/>
      <c r="AD78" s="35"/>
      <c r="AE78" s="35"/>
      <c r="AF78" s="36"/>
      <c r="AG78" s="36"/>
      <c r="AH78" s="1"/>
    </row>
    <row r="79" spans="3:34" ht="12.75">
      <c r="C79" s="43" t="s">
        <v>131</v>
      </c>
      <c r="F79" s="29">
        <v>32421</v>
      </c>
      <c r="G79" s="1" t="s">
        <v>37</v>
      </c>
      <c r="H79" s="1" t="s">
        <v>49</v>
      </c>
      <c r="I79" s="1" t="s">
        <v>132</v>
      </c>
      <c r="J79" s="1">
        <v>1</v>
      </c>
      <c r="K79" s="39">
        <v>1</v>
      </c>
      <c r="L79" s="1">
        <v>1</v>
      </c>
      <c r="M79" s="1">
        <v>1</v>
      </c>
      <c r="O79" s="1">
        <v>1</v>
      </c>
      <c r="Q79" s="31"/>
      <c r="S79" s="32"/>
      <c r="U79" s="33"/>
      <c r="X79" s="33"/>
      <c r="Y79" s="34"/>
      <c r="AA79" s="35"/>
      <c r="AB79" s="35"/>
      <c r="AC79" s="35"/>
      <c r="AD79" s="35"/>
      <c r="AE79" s="35"/>
      <c r="AF79" s="36"/>
      <c r="AG79" s="36"/>
      <c r="AH79" s="1"/>
    </row>
    <row r="80" spans="3:34" ht="12.75">
      <c r="C80" s="43" t="s">
        <v>133</v>
      </c>
      <c r="F80" s="29">
        <v>36020</v>
      </c>
      <c r="G80" s="1" t="s">
        <v>37</v>
      </c>
      <c r="H80" s="37" t="s">
        <v>49</v>
      </c>
      <c r="I80" s="1" t="s">
        <v>134</v>
      </c>
      <c r="J80" s="1">
        <v>1</v>
      </c>
      <c r="K80" s="39"/>
      <c r="L80" s="1">
        <v>1</v>
      </c>
      <c r="O80" s="1">
        <v>1</v>
      </c>
      <c r="Q80" s="31"/>
      <c r="S80" s="32"/>
      <c r="U80" s="33"/>
      <c r="X80" s="33"/>
      <c r="Y80" s="34"/>
      <c r="AA80" s="35"/>
      <c r="AB80" s="35"/>
      <c r="AC80" s="35"/>
      <c r="AD80" s="35"/>
      <c r="AE80" s="35"/>
      <c r="AF80" s="36"/>
      <c r="AG80" s="36"/>
      <c r="AH80" s="1"/>
    </row>
    <row r="81" spans="2:34" ht="12.75">
      <c r="B81" s="2" t="s">
        <v>135</v>
      </c>
      <c r="C81" s="44" t="s">
        <v>136</v>
      </c>
      <c r="F81" s="41">
        <v>31039</v>
      </c>
      <c r="G81" s="39" t="s">
        <v>37</v>
      </c>
      <c r="H81" s="1" t="s">
        <v>34</v>
      </c>
      <c r="I81" s="1" t="s">
        <v>38</v>
      </c>
      <c r="J81" s="1">
        <v>1</v>
      </c>
      <c r="K81" s="30">
        <v>1</v>
      </c>
      <c r="L81" s="1">
        <v>1</v>
      </c>
      <c r="M81" s="1">
        <v>1</v>
      </c>
      <c r="O81" s="1">
        <v>1</v>
      </c>
      <c r="Q81" s="31"/>
      <c r="S81" s="32"/>
      <c r="U81" s="33"/>
      <c r="X81" s="33"/>
      <c r="Y81" s="34"/>
      <c r="AA81" s="35"/>
      <c r="AB81" s="35"/>
      <c r="AC81" s="35"/>
      <c r="AD81" s="35"/>
      <c r="AE81" s="35"/>
      <c r="AF81" s="36"/>
      <c r="AG81" s="36"/>
      <c r="AH81" s="1"/>
    </row>
    <row r="82" spans="3:34" ht="12.75">
      <c r="C82" s="44" t="s">
        <v>137</v>
      </c>
      <c r="F82" s="41">
        <v>32744</v>
      </c>
      <c r="G82" s="39" t="s">
        <v>37</v>
      </c>
      <c r="H82" s="1" t="s">
        <v>34</v>
      </c>
      <c r="I82" s="1" t="s">
        <v>38</v>
      </c>
      <c r="K82" s="30">
        <v>1</v>
      </c>
      <c r="L82" s="1">
        <v>1</v>
      </c>
      <c r="O82" s="1">
        <v>1</v>
      </c>
      <c r="Q82" s="31"/>
      <c r="S82" s="32"/>
      <c r="U82" s="33"/>
      <c r="X82" s="33"/>
      <c r="Y82" s="34"/>
      <c r="AA82" s="35"/>
      <c r="AB82" s="35"/>
      <c r="AC82" s="35"/>
      <c r="AD82" s="35"/>
      <c r="AE82" s="35"/>
      <c r="AF82" s="36"/>
      <c r="AG82" s="36"/>
      <c r="AH82" s="1"/>
    </row>
  </sheetData>
  <sheetProtection selectLockedCells="1" selectUnlockedCells="1"/>
  <autoFilter ref="B3:O63"/>
  <mergeCells count="3">
    <mergeCell ref="F1:K1"/>
    <mergeCell ref="R1:U1"/>
    <mergeCell ref="V1:X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27"/>
  <sheetViews>
    <sheetView view="pageBreakPreview" zoomScale="90" zoomScaleSheetLayoutView="90" workbookViewId="0" topLeftCell="A1">
      <selection activeCell="O17" sqref="O17"/>
    </sheetView>
  </sheetViews>
  <sheetFormatPr defaultColWidth="12.57421875" defaultRowHeight="15"/>
  <cols>
    <col min="1" max="1" width="6.421875" style="0" customWidth="1"/>
    <col min="2" max="2" width="0" style="0" hidden="1" customWidth="1"/>
    <col min="3" max="3" width="31.00390625" style="0" customWidth="1"/>
    <col min="4" max="5" width="6.421875" style="0" customWidth="1"/>
    <col min="6" max="6" width="11.7109375" style="0" customWidth="1"/>
    <col min="7" max="7" width="7.28125" style="0" customWidth="1"/>
    <col min="8" max="8" width="0" style="0" hidden="1" customWidth="1"/>
    <col min="9" max="9" width="23.421875" style="0" customWidth="1"/>
    <col min="10" max="10" width="6.00390625" style="0" customWidth="1"/>
    <col min="11" max="11" width="5.421875" style="0" customWidth="1"/>
    <col min="12" max="12" width="11.7109375" style="0" customWidth="1"/>
    <col min="13" max="13" width="6.28125" style="0" customWidth="1"/>
    <col min="14" max="14" width="0" style="0" hidden="1" customWidth="1"/>
    <col min="15" max="15" width="23.421875" style="0" customWidth="1"/>
    <col min="16" max="16" width="6.00390625" style="0" customWidth="1"/>
    <col min="17" max="17" width="5.421875" style="0" customWidth="1"/>
    <col min="18" max="18" width="11.7109375" style="0" customWidth="1"/>
    <col min="19" max="19" width="5.7109375" style="0" customWidth="1"/>
    <col min="20" max="20" width="0" style="0" hidden="1" customWidth="1"/>
    <col min="21" max="21" width="23.00390625" style="0" customWidth="1"/>
    <col min="22" max="22" width="8.00390625" style="0" customWidth="1"/>
    <col min="23" max="16384" width="11.7109375" style="0" customWidth="1"/>
  </cols>
  <sheetData>
    <row r="1" spans="1:22" ht="12.75">
      <c r="A1" s="125" t="s">
        <v>167</v>
      </c>
      <c r="B1" s="126"/>
      <c r="C1" s="126"/>
      <c r="D1" s="126"/>
      <c r="E1" s="126"/>
      <c r="U1" s="127"/>
      <c r="V1" s="1"/>
    </row>
    <row r="2" spans="1:23" ht="12.75">
      <c r="A2" s="128"/>
      <c r="B2" s="128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30"/>
      <c r="T2" s="130"/>
      <c r="U2" s="128"/>
      <c r="V2" s="131"/>
      <c r="W2" s="129"/>
    </row>
    <row r="3" spans="1:23" ht="12.75">
      <c r="A3" s="132" t="s">
        <v>168</v>
      </c>
      <c r="B3" s="132"/>
      <c r="C3" s="132"/>
      <c r="D3" s="132"/>
      <c r="E3" s="132"/>
      <c r="G3" s="132" t="s">
        <v>169</v>
      </c>
      <c r="H3" s="132"/>
      <c r="I3" s="132"/>
      <c r="J3" s="132"/>
      <c r="K3" s="132"/>
      <c r="M3" s="132" t="s">
        <v>170</v>
      </c>
      <c r="N3" s="132"/>
      <c r="O3" s="132"/>
      <c r="P3" s="132"/>
      <c r="Q3" s="132"/>
      <c r="S3" s="132" t="s">
        <v>171</v>
      </c>
      <c r="T3" s="132"/>
      <c r="U3" s="132"/>
      <c r="V3" s="132"/>
      <c r="W3" s="132"/>
    </row>
    <row r="4" spans="1:23" ht="12.75">
      <c r="A4" s="127"/>
      <c r="B4" s="127"/>
      <c r="C4" s="127"/>
      <c r="D4" s="1"/>
      <c r="I4" s="127"/>
      <c r="J4" s="1"/>
      <c r="O4" s="127"/>
      <c r="P4" s="1"/>
      <c r="S4" s="133" t="s">
        <v>172</v>
      </c>
      <c r="T4" s="134" t="s">
        <v>173</v>
      </c>
      <c r="U4" s="135" t="s">
        <v>10</v>
      </c>
      <c r="V4" s="134" t="s">
        <v>15</v>
      </c>
      <c r="W4" s="136" t="s">
        <v>174</v>
      </c>
    </row>
    <row r="5" spans="1:23" ht="12.75">
      <c r="A5" s="137" t="s">
        <v>175</v>
      </c>
      <c r="B5" s="137"/>
      <c r="C5" s="138"/>
      <c r="D5" s="139"/>
      <c r="E5" s="140" t="s">
        <v>172</v>
      </c>
      <c r="G5" s="141" t="s">
        <v>176</v>
      </c>
      <c r="H5" s="141"/>
      <c r="I5" s="138"/>
      <c r="J5" s="139"/>
      <c r="K5" s="140" t="s">
        <v>172</v>
      </c>
      <c r="M5" s="141" t="s">
        <v>177</v>
      </c>
      <c r="N5" s="141"/>
      <c r="O5" s="138"/>
      <c r="P5" s="139"/>
      <c r="Q5" s="140" t="s">
        <v>172</v>
      </c>
      <c r="S5" s="142">
        <v>1</v>
      </c>
      <c r="T5" s="143">
        <f>IF(Q6=1,N6,IF(Q7=1,N7,IF(Q8=1,N8,IF(Q9=1,N9))))</f>
        <v>0</v>
      </c>
      <c r="U5" s="143" t="str">
        <f>IF(Q6=1,O6,IF(Q7=1,O7,IF(Q8=1,O8,IF(Q9=1,O9))))</f>
        <v>Fokina Olga</v>
      </c>
      <c r="V5" s="144">
        <f>IF(Q6=1,P6,IF(Q7=1,P7,IF(Q8=1,P8,IF(Q9=1,P9))))</f>
        <v>0</v>
      </c>
      <c r="W5" s="100">
        <v>100</v>
      </c>
    </row>
    <row r="6" spans="1:23" ht="12.75">
      <c r="A6" s="145">
        <v>1</v>
      </c>
      <c r="B6" s="143" t="str">
        <f>'[1]Competitors List'!B11</f>
        <v>21511101895</v>
      </c>
      <c r="C6" s="143" t="str">
        <f>'[1]Competitors List'!C11</f>
        <v>Fokina Olga</v>
      </c>
      <c r="D6" s="146" t="s">
        <v>178</v>
      </c>
      <c r="E6" s="147">
        <v>1</v>
      </c>
      <c r="G6" s="100" t="s">
        <v>179</v>
      </c>
      <c r="H6" s="143" t="str">
        <f>IF(E6=1,B6,IF(E7=1,B7,IF(E8=1,B8,IF(E9=1,B9))))</f>
        <v>21511101895</v>
      </c>
      <c r="I6" s="143" t="str">
        <f>IF(E6=1,C6,IF(E7=1,C7,IF(E8=1,C8,IF(E9=1,C9))))</f>
        <v>Fokina Olga</v>
      </c>
      <c r="J6" s="144" t="str">
        <f>IF(E6=1,D6,IF(E7=1,D7,IF(E8=1,D8,IF(E9=1,D9))))</f>
        <v>RUS</v>
      </c>
      <c r="K6" s="147">
        <v>1</v>
      </c>
      <c r="M6" s="100" t="s">
        <v>180</v>
      </c>
      <c r="N6" s="143" t="str">
        <f>IF(K6=1,H6,IF(K7=1,H7,IF(K8=1,H8)))</f>
        <v>21511101895</v>
      </c>
      <c r="O6" s="143" t="str">
        <f>IF(K6=1,I6,IF(K7=1,I7,IF(K8=1,I8,IF(K9=1,I9))))</f>
        <v>Fokina Olga</v>
      </c>
      <c r="P6" s="144" t="str">
        <f>IF(K6=1,J6,IF(K7=1,J7,IF(K8=1,J8,IF(K9=1,J9))))</f>
        <v>RUS</v>
      </c>
      <c r="Q6" s="147">
        <v>1</v>
      </c>
      <c r="S6" s="142">
        <v>2</v>
      </c>
      <c r="T6" s="143">
        <f>IF(Q6=2,N6,IF(Q7=2,N7,IF(Q8=2,N8,IF(Q9=2,N9))))</f>
        <v>21511101833</v>
      </c>
      <c r="U6" s="143" t="str">
        <f>IF(Q6=2,O6,IF(Q7=2,O7,IF(Q8=2,O8,IF(Q9=2,O9))))</f>
        <v>Krykova Natalia </v>
      </c>
      <c r="V6" s="148">
        <f>IF(Q6=2,P6,IF(Q7=2,P7,IF(Q8=2,P8,IF(Q9=2,P9))))</f>
        <v>0</v>
      </c>
      <c r="W6" s="100">
        <v>86</v>
      </c>
    </row>
    <row r="7" spans="1:23" ht="12.75">
      <c r="A7" s="145">
        <v>6</v>
      </c>
      <c r="B7" s="143">
        <f>'[1]Competitors List'!B16</f>
        <v>21891101624</v>
      </c>
      <c r="C7" s="143" t="str">
        <f>'[1]Competitors List'!C16</f>
        <v>Borovska Anna</v>
      </c>
      <c r="D7" s="146" t="s">
        <v>181</v>
      </c>
      <c r="E7" s="147">
        <v>3</v>
      </c>
      <c r="G7" s="100" t="s">
        <v>182</v>
      </c>
      <c r="H7" s="143" t="str">
        <f>IF(E12=2,B12,IF(E13=2,B13,IF(E14=2,B14,IF(E15=2,B15))))</f>
        <v>21511203132</v>
      </c>
      <c r="I7" s="143" t="str">
        <f>IF(E12=2,C12,IF(E13=2,C13,IF(E14=2,C14,IF(E15=2,C15))))</f>
        <v>Kombarova Tatyana</v>
      </c>
      <c r="J7" s="144" t="str">
        <f>IF(E12=2,D12,IF(E13=2,D13,IF(E14=2,D14,IF(E15=2,D15))))</f>
        <v>RUS</v>
      </c>
      <c r="K7" s="147">
        <v>2</v>
      </c>
      <c r="M7" s="100" t="s">
        <v>183</v>
      </c>
      <c r="N7" s="143">
        <f>IF(K11=1,H11,IF(K12=1,H12,IF(K13=1,H13)))</f>
        <v>21511101833</v>
      </c>
      <c r="O7" s="143" t="str">
        <f>IF(K11=1,I11,IF(K12=1,I12,IF(K13=1,I13,IF(K14=1,I14))))</f>
        <v>Krykova Natalia </v>
      </c>
      <c r="P7" s="144" t="str">
        <f>IF(K11=1,J11,IF(K12=1,J12,IF(K13=1,J13,IF(K14=1,J14))))</f>
        <v>RUS</v>
      </c>
      <c r="Q7" s="147">
        <v>2</v>
      </c>
      <c r="S7" s="142">
        <v>3</v>
      </c>
      <c r="T7" s="143">
        <f>IF(Q6=3,N6,IF(Q7=3,N7,IF(Q8=3,N8,IF(Q9=3,N9))))</f>
        <v>21891203126</v>
      </c>
      <c r="U7" s="143" t="str">
        <f>IF(Q6=3,O6,IF(Q7=3,O7,IF(Q8=3,O8,IF(Q9=3,O9))))</f>
        <v>Dubishcheva Mariya</v>
      </c>
      <c r="V7" s="148">
        <f>IF(Q6=3,P6,IF(Q7=3,P7,IF(Q8=3,P8,IF(Q9=3,P9))))</f>
        <v>0</v>
      </c>
      <c r="W7" s="100">
        <v>78</v>
      </c>
    </row>
    <row r="8" spans="1:23" ht="12.75">
      <c r="A8" s="145">
        <v>7</v>
      </c>
      <c r="B8" s="143" t="str">
        <f>'[1]Competitors List'!B17</f>
        <v>21891203130</v>
      </c>
      <c r="C8" s="143" t="str">
        <f>'[1]Competitors List'!C17</f>
        <v>Vasilenko Anastasia</v>
      </c>
      <c r="D8" s="146" t="s">
        <v>181</v>
      </c>
      <c r="E8" s="147">
        <v>2</v>
      </c>
      <c r="G8" s="100" t="s">
        <v>184</v>
      </c>
      <c r="H8" s="143">
        <f>IF(E18=2,B18,IF(E19=2,B19,IF(E20=2,B20,IF(E21=2,B21))))</f>
        <v>0</v>
      </c>
      <c r="I8" s="143" t="str">
        <f>IF(E18=2,C18,IF(E19=2,C19,IF(E20=2,C20,IF(E21=1,C21))))</f>
        <v>Stetsurina Alina</v>
      </c>
      <c r="J8" s="144" t="str">
        <f>IF(E18=2,D18,IF(E19=2,D19,IF(E20=2,D20,IF(E21=2,D21))))</f>
        <v>UA</v>
      </c>
      <c r="K8" s="147">
        <v>3</v>
      </c>
      <c r="M8" s="100" t="s">
        <v>185</v>
      </c>
      <c r="N8" s="143" t="str">
        <f>IF(K6=2,H6,IF(K7=2,H7,IF(K8=2,H8)))</f>
        <v>21511203132</v>
      </c>
      <c r="O8" s="143" t="str">
        <f>IF(K6=2,I6,IF(K7=2,I7,IF(K8=2,I8,IF(K9=2,I9))))</f>
        <v>Kombarova Tatyana</v>
      </c>
      <c r="P8" s="144" t="str">
        <f>IF(K6=2,J6,IF(K7=2,J7,IF(K8=2,J8,IF(K9=2,J9))))</f>
        <v>RUS</v>
      </c>
      <c r="Q8" s="147">
        <v>4</v>
      </c>
      <c r="S8" s="142">
        <v>4</v>
      </c>
      <c r="T8" s="143">
        <f>IF(Q6=4,N6,IF(Q7=4,N7,IF(Q8=4,N8,IF(Q9=4,N9))))</f>
        <v>0</v>
      </c>
      <c r="U8" s="143" t="str">
        <f>IF(Q6=4,O6,IF(Q7=4,O7,IF(Q8=4,O8,IF(Q9=4,O9))))</f>
        <v>Kombarova Tatyana</v>
      </c>
      <c r="V8" s="148">
        <f>IF(Q6=4,P6,IF(Q7=4,P7,IF(Q8=4,P8,IF(Q9=4,P9))))</f>
        <v>0</v>
      </c>
      <c r="W8" s="100">
        <v>72</v>
      </c>
    </row>
    <row r="9" spans="1:23" ht="12.75">
      <c r="A9" s="145">
        <v>12</v>
      </c>
      <c r="B9" s="143">
        <f>'[1]Competitors List'!B22</f>
        <v>21891303803</v>
      </c>
      <c r="C9" s="143" t="str">
        <f>'[1]Competitors List'!C22</f>
        <v>Zasuha Anna </v>
      </c>
      <c r="D9" s="146" t="s">
        <v>181</v>
      </c>
      <c r="E9" s="147">
        <v>4</v>
      </c>
      <c r="M9" s="100" t="s">
        <v>186</v>
      </c>
      <c r="N9" s="143">
        <f>IF(K11=2,H11,IF(K12=2,H12,IF(K13=2,H13)))</f>
        <v>21891203126</v>
      </c>
      <c r="O9" s="143" t="str">
        <f>IF(K11=2,I11,IF(K12=2,I12,IF(K13=2,I13,IF(K14=2,I14))))</f>
        <v>Dubishcheva Mariya</v>
      </c>
      <c r="P9" s="144" t="str">
        <f>IF(K11=2,J11,IF(K12=2,J12,IF(K13=2,J13,IF(K14=2,J14))))</f>
        <v>UA</v>
      </c>
      <c r="Q9" s="147">
        <v>3</v>
      </c>
      <c r="S9" s="142">
        <v>5</v>
      </c>
      <c r="T9" s="143">
        <f>IF(Q12=1,N12,IF(Q13=1,N13))</f>
        <v>0</v>
      </c>
      <c r="U9" s="143" t="str">
        <f>IF(Q12=1,O12,IF(Q13=1,O13))</f>
        <v>Stetsurina Alina</v>
      </c>
      <c r="V9" s="148">
        <f>IF(Q12=1,P12,IF(Q13=1,P13))</f>
        <v>0</v>
      </c>
      <c r="W9" s="100">
        <v>66</v>
      </c>
    </row>
    <row r="10" spans="1:23" ht="12.75">
      <c r="A10" s="127"/>
      <c r="D10" s="1"/>
      <c r="G10" s="141" t="s">
        <v>187</v>
      </c>
      <c r="H10" s="138"/>
      <c r="I10" s="138"/>
      <c r="J10" s="139"/>
      <c r="K10" s="140" t="s">
        <v>172</v>
      </c>
      <c r="N10" s="127"/>
      <c r="O10" s="127"/>
      <c r="P10" s="1"/>
      <c r="S10" s="142">
        <v>6</v>
      </c>
      <c r="T10" s="143">
        <f>IF(Q12=2,N12,IF(Q13=2,N13))</f>
        <v>0</v>
      </c>
      <c r="U10" s="143" t="str">
        <f>IF(Q12=2,O12,IF(Q13=2,O13))</f>
        <v>Vasilenko Anastasia</v>
      </c>
      <c r="V10" s="148">
        <f>IF(Q12=2,P12,IF(Q13=2,P13))</f>
        <v>0</v>
      </c>
      <c r="W10" s="100">
        <v>62</v>
      </c>
    </row>
    <row r="11" spans="1:23" ht="12.75">
      <c r="A11" s="137" t="s">
        <v>188</v>
      </c>
      <c r="B11" s="138"/>
      <c r="C11" s="138"/>
      <c r="D11" s="139"/>
      <c r="E11" s="140" t="s">
        <v>172</v>
      </c>
      <c r="G11" s="100" t="s">
        <v>189</v>
      </c>
      <c r="H11" s="143" t="str">
        <f>IF(E6=2,B6,IF(E7=2,B7,IF(E8=2,B8,IF(E9=2,B9))))</f>
        <v>21891203130</v>
      </c>
      <c r="I11" s="143" t="str">
        <f>IF(E6=2,C6,IF(E7=2,C7,IF(E8=2,C8,IF(E9=2,C9))))</f>
        <v>Vasilenko Anastasia</v>
      </c>
      <c r="J11" s="144" t="str">
        <f>IF(E6=2,D6,IF(E7=2,D7,IF(E8=2,D8,IF(E9=2,D9))))</f>
        <v>UA</v>
      </c>
      <c r="K11" s="147">
        <v>3</v>
      </c>
      <c r="M11" s="141" t="s">
        <v>190</v>
      </c>
      <c r="N11" s="138"/>
      <c r="O11" s="138"/>
      <c r="P11" s="139"/>
      <c r="Q11" s="140" t="s">
        <v>172</v>
      </c>
      <c r="S11" s="142">
        <v>7</v>
      </c>
      <c r="T11" s="143">
        <f>IF(E25=1,B25,IF(E26=1,B26,IF(E27=1,B27)))</f>
        <v>0</v>
      </c>
      <c r="U11" s="143" t="str">
        <f>IF(E25=1,C25,IF(E26=1,C26,IF(E27=1,C27)))</f>
        <v>Korolyova Yulia </v>
      </c>
      <c r="V11" s="144">
        <f>IF(E25=1,D25,IF(E26=1,D26,IF(E27=1,D27)))</f>
        <v>0</v>
      </c>
      <c r="W11" s="100">
        <v>58</v>
      </c>
    </row>
    <row r="12" spans="1:23" ht="12.75">
      <c r="A12" s="145">
        <v>3</v>
      </c>
      <c r="B12" s="143" t="str">
        <f>'[1]Competitors List'!B13</f>
        <v>21511203132</v>
      </c>
      <c r="C12" s="143" t="str">
        <f>'[1]Competitors List'!C13</f>
        <v>Kombarova Tatyana</v>
      </c>
      <c r="D12" s="146" t="s">
        <v>178</v>
      </c>
      <c r="E12" s="147">
        <v>2</v>
      </c>
      <c r="G12" s="100" t="s">
        <v>191</v>
      </c>
      <c r="H12" s="143">
        <f>IF(E12=1,B12,IF(E13=1,B13,IF(E14=1,B14,IF(E15=1,B15))))</f>
        <v>21891203126</v>
      </c>
      <c r="I12" s="143" t="str">
        <f>IF(E12=1,C12,IF(E13=1,C13,IF(E14=1,C14,IF(E15=1,C15))))</f>
        <v>Dubishcheva Mariya</v>
      </c>
      <c r="J12" s="144" t="str">
        <f>IF(E12=1,D12,IF(E13=1,D13,IF(E14=1,D14)))</f>
        <v>UA</v>
      </c>
      <c r="K12" s="147">
        <v>2</v>
      </c>
      <c r="M12" s="100" t="s">
        <v>192</v>
      </c>
      <c r="N12" s="143">
        <f>IF(K6=3,H6,IF(K7=3,H7,IF(K8=3,H8)))</f>
        <v>0</v>
      </c>
      <c r="O12" s="143" t="str">
        <f>IF(K6=3,I6,IF(K7=3,I7,IF(K8=3,I8,IF(K9=3,I9))))</f>
        <v>Stetsurina Alina</v>
      </c>
      <c r="P12" s="144" t="str">
        <f>IF(K6=3,J6,IF(K7=3,J7,IF(K8=3,J8,IF(K9=3,J9))))</f>
        <v>UA</v>
      </c>
      <c r="Q12" s="147">
        <v>1</v>
      </c>
      <c r="S12" s="142">
        <v>8</v>
      </c>
      <c r="T12" s="143">
        <f>IF(E25=2,B25,IF(E26=2,B26,IF(E27=2,B27)))</f>
        <v>21891101624</v>
      </c>
      <c r="U12" s="143" t="str">
        <f>IF(E25=2,C25,IF(E26=2,C26,IF(E27=2,C27)))</f>
        <v>Borovska Anna</v>
      </c>
      <c r="V12" s="148">
        <f>IF(E25=2,D25,IF(E26=2,D26,IF(E27=2,D27)))</f>
        <v>0</v>
      </c>
      <c r="W12" s="100">
        <v>55</v>
      </c>
    </row>
    <row r="13" spans="1:23" ht="12.75">
      <c r="A13" s="145">
        <v>4</v>
      </c>
      <c r="B13" s="143">
        <f>'[1]Competitors List'!B14</f>
        <v>21891203126</v>
      </c>
      <c r="C13" s="143" t="str">
        <f>'[1]Competitors List'!C14</f>
        <v>Dubishcheva Mariya</v>
      </c>
      <c r="D13" s="146" t="s">
        <v>181</v>
      </c>
      <c r="E13" s="147">
        <v>1</v>
      </c>
      <c r="G13" s="100" t="s">
        <v>193</v>
      </c>
      <c r="H13" s="143">
        <f>IF(E18=1,B18,IF(E19=1,B19,IF(E20=1,B20,IF(E21=1,B21))))</f>
        <v>21511101833</v>
      </c>
      <c r="I13" s="143" t="str">
        <f>IF(E18=1,C18,IF(E19=1,C19,IF(E20=1,C20)))</f>
        <v>Krykova Natalia </v>
      </c>
      <c r="J13" s="144" t="str">
        <f>IF(E18=1,D18,IF(E19=1,D19,IF(E20=1,D20,IF(E21=1,D21))))</f>
        <v>RUS</v>
      </c>
      <c r="K13" s="147">
        <v>1</v>
      </c>
      <c r="M13" s="100" t="s">
        <v>194</v>
      </c>
      <c r="N13" s="143" t="str">
        <f>IF(K11=3,H11,IF(K12=3,H12,IF(K13=3,H13)))</f>
        <v>21891203130</v>
      </c>
      <c r="O13" s="143" t="str">
        <f>IF(K11=3,I11,IF(K12=3,I12,IF(K13=3,I13,IF(K14=3,I14))))</f>
        <v>Vasilenko Anastasia</v>
      </c>
      <c r="P13" s="144" t="str">
        <f>IF(K11=3,J11,IF(K12=3,J12,IF(K13=3,J13,IF(K14=3,J14))))</f>
        <v>UA</v>
      </c>
      <c r="Q13" s="147">
        <v>2</v>
      </c>
      <c r="S13" s="142">
        <v>9</v>
      </c>
      <c r="T13" s="143">
        <f>IF(E25=3,B25,IF(E26=3,B26,IF(E27=3,B27)))</f>
        <v>21891203022</v>
      </c>
      <c r="U13" s="143" t="str">
        <f>IF(E25=3,C25,IF(E26=3,C26,IF(E27=3,C27)))</f>
        <v>Korcheneli Alena </v>
      </c>
      <c r="V13" s="144">
        <f>IF(E25=3,D25,IF(E26=3,D26,IF(E27=3,D27)))</f>
        <v>0</v>
      </c>
      <c r="W13" s="100">
        <v>52</v>
      </c>
    </row>
    <row r="14" spans="1:23" ht="12.75">
      <c r="A14" s="145">
        <v>9</v>
      </c>
      <c r="B14" s="143">
        <f>'[1]Competitors List'!B19</f>
        <v>0</v>
      </c>
      <c r="C14" s="143" t="str">
        <f>'[1]Competitors List'!C19</f>
        <v>Muravyova Alisa </v>
      </c>
      <c r="D14" s="146" t="s">
        <v>181</v>
      </c>
      <c r="E14" s="147">
        <v>4</v>
      </c>
      <c r="S14" s="142">
        <v>10</v>
      </c>
      <c r="T14" s="100">
        <f>IF(E6=4,B6,IF(E7=4,B7,IF(E8=4,B8,IF(E9=4,B9))))</f>
        <v>21891303803</v>
      </c>
      <c r="U14" s="143" t="str">
        <f>IF(E6=4,C6,IF(E7=4,C7,IF(E8=4,C8,IF(E9=4,C9))))</f>
        <v>Zasuha Anna </v>
      </c>
      <c r="V14" s="144">
        <f>IF(E6=4,D6,IF(E74,D7,IF(E8=4,D8,IF(E9=4,D9))))</f>
        <v>0</v>
      </c>
      <c r="W14" s="100">
        <v>50</v>
      </c>
    </row>
    <row r="15" spans="1:23" ht="12.75">
      <c r="A15" s="145">
        <v>10</v>
      </c>
      <c r="B15" s="143">
        <f>'[1]Competitors List'!B20</f>
        <v>0</v>
      </c>
      <c r="C15" s="143" t="str">
        <f>'[1]Competitors List'!C20</f>
        <v>Korolyova Yulia </v>
      </c>
      <c r="D15" s="146" t="s">
        <v>178</v>
      </c>
      <c r="E15" s="147">
        <v>3</v>
      </c>
      <c r="I15" s="127"/>
      <c r="J15" s="1"/>
      <c r="S15" s="142">
        <v>10</v>
      </c>
      <c r="T15" s="100">
        <f>IF(E12=4,B12,IF(E13=4,B13,IF(E14=4,B14,IF(E15=4,B15))))</f>
        <v>0</v>
      </c>
      <c r="U15" s="143" t="str">
        <f>IF(E12=4,C12,IF(E13=4,C13,IF(E14=4,C14,IF(E15=4,C15))))</f>
        <v>Muravyova Alisa </v>
      </c>
      <c r="V15" s="144">
        <f>IF(E12=4,D12,IF(E13=4,D13,IF(E14=4,D14,IF(E15=4,D15))))</f>
        <v>0</v>
      </c>
      <c r="W15" s="100">
        <v>50</v>
      </c>
    </row>
    <row r="16" spans="1:23" ht="12.75">
      <c r="A16" s="127"/>
      <c r="B16" s="127"/>
      <c r="C16" s="127"/>
      <c r="D16" s="1"/>
      <c r="I16" s="127"/>
      <c r="J16" s="1"/>
      <c r="S16" s="142">
        <v>10</v>
      </c>
      <c r="T16" s="100">
        <f>IF(E18=4,B18,IF(E19=4,B19,IF(E20=4,B20,IF(E21=4,B21))))</f>
        <v>0</v>
      </c>
      <c r="U16" s="143" t="str">
        <f>IF(E18=4,C18,IF(E19=4,C19,IF(E20=4,C20,IF(E21=4,C21))))</f>
        <v>Makivchyk Anna </v>
      </c>
      <c r="V16" s="144">
        <f>IF(E18=4,D18,IF(E19=4,D19,IF(E20=4,D20,IF(E21=4,D21))))</f>
        <v>0</v>
      </c>
      <c r="W16" s="100">
        <v>50</v>
      </c>
    </row>
    <row r="17" spans="1:22" ht="12.75">
      <c r="A17" s="137" t="s">
        <v>195</v>
      </c>
      <c r="B17" s="138"/>
      <c r="C17" s="138"/>
      <c r="D17" s="139"/>
      <c r="E17" s="140" t="s">
        <v>172</v>
      </c>
      <c r="I17" s="127"/>
      <c r="J17" s="1"/>
      <c r="U17" s="127"/>
      <c r="V17" s="1"/>
    </row>
    <row r="18" spans="1:22" ht="12.75">
      <c r="A18" s="145">
        <v>2</v>
      </c>
      <c r="B18" s="143">
        <f>'[1]Competitors List'!B12</f>
        <v>21511101833</v>
      </c>
      <c r="C18" s="143" t="str">
        <f>'[1]Competitors List'!C12</f>
        <v>Krykova Natalia </v>
      </c>
      <c r="D18" s="146" t="s">
        <v>178</v>
      </c>
      <c r="E18" s="147">
        <v>1</v>
      </c>
      <c r="I18" s="127"/>
      <c r="J18" s="1"/>
      <c r="U18" s="127"/>
      <c r="V18" s="1"/>
    </row>
    <row r="19" spans="1:22" ht="12.75">
      <c r="A19" s="145">
        <v>5</v>
      </c>
      <c r="B19" s="143">
        <f>'[1]Competitors List'!B15</f>
        <v>21891203022</v>
      </c>
      <c r="C19" s="143" t="str">
        <f>'[1]Competitors List'!C15</f>
        <v>Korcheneli Alena </v>
      </c>
      <c r="D19" s="146" t="s">
        <v>181</v>
      </c>
      <c r="E19" s="147">
        <v>3</v>
      </c>
      <c r="U19" s="127"/>
      <c r="V19" s="1"/>
    </row>
    <row r="20" spans="1:5" ht="12.75">
      <c r="A20" s="145">
        <v>8</v>
      </c>
      <c r="B20" s="143">
        <f>'[1]Competitors List'!B18</f>
        <v>0</v>
      </c>
      <c r="C20" s="143" t="str">
        <f>'[1]Competitors List'!C18</f>
        <v>Stetsurina Alina</v>
      </c>
      <c r="D20" s="146" t="s">
        <v>181</v>
      </c>
      <c r="E20" s="147">
        <v>2</v>
      </c>
    </row>
    <row r="21" spans="1:5" ht="12.75">
      <c r="A21" s="145">
        <v>11</v>
      </c>
      <c r="B21" s="143">
        <f>'[1]Competitors List'!B21</f>
        <v>0</v>
      </c>
      <c r="C21" s="143" t="str">
        <f>'[1]Competitors List'!C21</f>
        <v>Makivchyk Anna </v>
      </c>
      <c r="D21" s="146" t="s">
        <v>181</v>
      </c>
      <c r="E21" s="147">
        <v>4</v>
      </c>
    </row>
    <row r="22" spans="1:4" ht="12.75">
      <c r="A22" s="127"/>
      <c r="B22" s="127"/>
      <c r="C22" s="127"/>
      <c r="D22" s="1"/>
    </row>
    <row r="24" spans="1:5" ht="12.75">
      <c r="A24" s="140" t="s">
        <v>196</v>
      </c>
      <c r="B24" s="140"/>
      <c r="C24" s="140"/>
      <c r="D24" s="140"/>
      <c r="E24" s="140" t="s">
        <v>172</v>
      </c>
    </row>
    <row r="25" spans="1:5" ht="12.75">
      <c r="A25" s="100" t="s">
        <v>197</v>
      </c>
      <c r="B25" s="143">
        <f>IF(E6=3,B6,IF(E7=3,B7,IF(E8=3,B8)))</f>
        <v>21891101624</v>
      </c>
      <c r="C25" s="143" t="str">
        <f>IF(E6=3,C6,IF(E7=3,C7,IF(E8=3,C8)))</f>
        <v>Borovska Anna</v>
      </c>
      <c r="D25" s="149" t="str">
        <f>IF(E6=3,D6,IF(E7=3,D7,IF(E8=3,D8)))</f>
        <v>UA</v>
      </c>
      <c r="E25" s="147">
        <v>2</v>
      </c>
    </row>
    <row r="26" spans="1:5" ht="12.75">
      <c r="A26" s="100" t="s">
        <v>198</v>
      </c>
      <c r="B26" s="143" t="b">
        <f>IF(E12=3,B12,IF(E13=3,B13,IF(E14=3,B14)))</f>
        <v>0</v>
      </c>
      <c r="C26" s="143" t="str">
        <f>'[1]Competitors List'!C20</f>
        <v>Korolyova Yulia </v>
      </c>
      <c r="D26" s="150" t="s">
        <v>178</v>
      </c>
      <c r="E26" s="147">
        <v>1</v>
      </c>
    </row>
    <row r="27" spans="1:5" ht="12.75">
      <c r="A27" s="100" t="s">
        <v>199</v>
      </c>
      <c r="B27" s="143">
        <f>IF(E18=3,B18,IF(E19=3,B19,IF(E20=3,B20)))</f>
        <v>21891203022</v>
      </c>
      <c r="C27" s="143" t="str">
        <f>IF(E18=3,C18,IF(E19=3,C19,IF(E20=3,C20)))</f>
        <v>Korcheneli Alena </v>
      </c>
      <c r="D27" s="100" t="str">
        <f>IF(E18=3,D18,IF(E19=3,D19,IF(E20=3,D20)))</f>
        <v>UA</v>
      </c>
      <c r="E27" s="147">
        <v>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scale="5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C66"/>
  <sheetViews>
    <sheetView view="pageBreakPreview" zoomScale="90" zoomScaleSheetLayoutView="90" workbookViewId="0" topLeftCell="A1">
      <selection activeCell="I29" sqref="I29"/>
    </sheetView>
  </sheetViews>
  <sheetFormatPr defaultColWidth="12.57421875" defaultRowHeight="15"/>
  <cols>
    <col min="1" max="1" width="4.421875" style="0" customWidth="1"/>
    <col min="2" max="2" width="0" style="0" hidden="1" customWidth="1"/>
    <col min="3" max="3" width="16.421875" style="0" customWidth="1"/>
    <col min="4" max="4" width="7.421875" style="0" customWidth="1"/>
    <col min="5" max="5" width="5.8515625" style="0" customWidth="1"/>
    <col min="6" max="6" width="11.7109375" style="0" customWidth="1"/>
    <col min="7" max="7" width="7.00390625" style="0" customWidth="1"/>
    <col min="8" max="8" width="0" style="0" hidden="1" customWidth="1"/>
    <col min="9" max="9" width="17.421875" style="0" customWidth="1"/>
    <col min="10" max="10" width="5.421875" style="0" customWidth="1"/>
    <col min="11" max="11" width="5.8515625" style="0" customWidth="1"/>
    <col min="12" max="12" width="11.7109375" style="0" customWidth="1"/>
    <col min="13" max="13" width="8.00390625" style="0" customWidth="1"/>
    <col min="14" max="14" width="0" style="0" hidden="1" customWidth="1"/>
    <col min="15" max="15" width="19.8515625" style="0" customWidth="1"/>
    <col min="16" max="16" width="6.140625" style="0" customWidth="1"/>
    <col min="17" max="17" width="5.8515625" style="0" customWidth="1"/>
    <col min="18" max="18" width="11.7109375" style="0" customWidth="1"/>
    <col min="19" max="19" width="8.28125" style="0" customWidth="1"/>
    <col min="20" max="20" width="0" style="0" hidden="1" customWidth="1"/>
    <col min="21" max="21" width="16.421875" style="0" customWidth="1"/>
    <col min="22" max="22" width="5.421875" style="0" customWidth="1"/>
    <col min="23" max="23" width="5.8515625" style="0" customWidth="1"/>
    <col min="24" max="24" width="11.7109375" style="0" customWidth="1"/>
    <col min="25" max="25" width="6.140625" style="0" customWidth="1"/>
    <col min="26" max="26" width="0" style="0" hidden="1" customWidth="1"/>
    <col min="27" max="27" width="13.00390625" style="127" customWidth="1"/>
    <col min="28" max="28" width="8.421875" style="1" customWidth="1"/>
    <col min="29" max="29" width="13.7109375" style="0" customWidth="1"/>
    <col min="30" max="16384" width="11.7109375" style="0" customWidth="1"/>
  </cols>
  <sheetData>
    <row r="1" spans="1:11" ht="12.75">
      <c r="A1" s="127"/>
      <c r="B1" s="127"/>
      <c r="F1" s="125" t="s">
        <v>200</v>
      </c>
      <c r="G1" s="125"/>
      <c r="H1" s="125"/>
      <c r="I1" s="125"/>
      <c r="J1" s="125"/>
      <c r="K1" s="125"/>
    </row>
    <row r="2" spans="1:29" ht="12.75">
      <c r="A2" s="128"/>
      <c r="B2" s="128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30"/>
      <c r="Z2" s="130"/>
      <c r="AA2" s="128"/>
      <c r="AB2" s="131"/>
      <c r="AC2" s="129"/>
    </row>
    <row r="3" spans="1:29" ht="12.75">
      <c r="A3" s="132" t="s">
        <v>201</v>
      </c>
      <c r="B3" s="132"/>
      <c r="C3" s="151"/>
      <c r="D3" s="151"/>
      <c r="E3" s="151"/>
      <c r="G3" s="132" t="s">
        <v>202</v>
      </c>
      <c r="H3" s="132"/>
      <c r="I3" s="132"/>
      <c r="J3" s="132"/>
      <c r="K3" s="132"/>
      <c r="M3" s="132" t="s">
        <v>169</v>
      </c>
      <c r="N3" s="132"/>
      <c r="O3" s="132"/>
      <c r="P3" s="132"/>
      <c r="Q3" s="132"/>
      <c r="S3" s="132" t="s">
        <v>170</v>
      </c>
      <c r="T3" s="132"/>
      <c r="U3" s="132"/>
      <c r="V3" s="132"/>
      <c r="W3" s="132"/>
      <c r="Y3" s="132" t="s">
        <v>171</v>
      </c>
      <c r="Z3" s="132"/>
      <c r="AA3" s="132"/>
      <c r="AB3" s="132"/>
      <c r="AC3" s="132"/>
    </row>
    <row r="4" spans="1:29" ht="12.75">
      <c r="A4" s="137" t="s">
        <v>203</v>
      </c>
      <c r="B4" s="137"/>
      <c r="C4" s="138"/>
      <c r="D4" s="139"/>
      <c r="E4" s="140" t="s">
        <v>172</v>
      </c>
      <c r="I4" s="127"/>
      <c r="J4" s="1"/>
      <c r="O4" s="127"/>
      <c r="P4" s="1"/>
      <c r="U4" s="127"/>
      <c r="V4" s="1"/>
      <c r="Y4" s="152" t="s">
        <v>172</v>
      </c>
      <c r="Z4" s="152" t="s">
        <v>173</v>
      </c>
      <c r="AA4" s="153" t="s">
        <v>10</v>
      </c>
      <c r="AB4" s="152" t="s">
        <v>15</v>
      </c>
      <c r="AC4" s="152" t="s">
        <v>174</v>
      </c>
    </row>
    <row r="5" spans="1:29" ht="12.75">
      <c r="A5" s="145">
        <v>1</v>
      </c>
      <c r="B5" s="143">
        <f>'[2]Competitors List'!B11</f>
        <v>11891203145</v>
      </c>
      <c r="C5" s="143" t="str">
        <f>'[2]Competitors List'!C11</f>
        <v>Martsenyuk Aleksey </v>
      </c>
      <c r="D5" s="146" t="s">
        <v>181</v>
      </c>
      <c r="E5" s="147">
        <v>2</v>
      </c>
      <c r="G5" s="141" t="s">
        <v>204</v>
      </c>
      <c r="H5" s="141"/>
      <c r="I5" s="138"/>
      <c r="J5" s="139"/>
      <c r="K5" s="140" t="s">
        <v>172</v>
      </c>
      <c r="M5" s="141" t="s">
        <v>176</v>
      </c>
      <c r="N5" s="141"/>
      <c r="O5" s="138"/>
      <c r="P5" s="139"/>
      <c r="Q5" s="140" t="s">
        <v>172</v>
      </c>
      <c r="S5" s="141" t="s">
        <v>177</v>
      </c>
      <c r="T5" s="141"/>
      <c r="U5" s="138"/>
      <c r="V5" s="139"/>
      <c r="W5" s="140" t="s">
        <v>172</v>
      </c>
      <c r="Y5" s="142">
        <v>1</v>
      </c>
      <c r="Z5" s="143">
        <f>IF(W6=1,T6,IF(W7=1,T7,IF(W8=1,T8,IF(W9=1,T9))))</f>
        <v>11891202769</v>
      </c>
      <c r="AA5" s="143">
        <f>IF(W6=1,U6,IF(W7=1,U7,IF(W8=1,U8,IF(W9=1,U9))))</f>
        <v>0</v>
      </c>
      <c r="AB5" s="144">
        <f>IF(W6=1,V6,IF(W7=1,V7,IF(W8=1,V8,IF(W9=1,V9))))</f>
        <v>0</v>
      </c>
      <c r="AC5" s="100">
        <v>100</v>
      </c>
    </row>
    <row r="6" spans="1:29" ht="12.75">
      <c r="A6" s="145">
        <v>12</v>
      </c>
      <c r="B6" s="143">
        <f>'[2]Competitors List'!B22</f>
        <v>11511303459</v>
      </c>
      <c r="C6" s="143" t="str">
        <f>'[2]Competitors List'!C22</f>
        <v>Egorov Dmitry</v>
      </c>
      <c r="D6" s="146" t="s">
        <v>178</v>
      </c>
      <c r="E6" s="147">
        <v>4</v>
      </c>
      <c r="G6" s="100" t="s">
        <v>205</v>
      </c>
      <c r="H6" s="143">
        <f>IF(E5=1,B5,IF(E6=1,B6,IF(E7=1,B7,IF(E8=1,B8))))</f>
        <v>11891203217</v>
      </c>
      <c r="I6" s="143" t="str">
        <f>IF(E5=1,C5,IF(E6=1,C6,IF(E7=1,C7,IF(E8=1,C8))))</f>
        <v>Rud Vlas </v>
      </c>
      <c r="J6" s="144" t="str">
        <f>IF(E5=1,D5,IF(E6=1,D6,IF(E7=1,D7,IF(E8=1,D8))))</f>
        <v>UA</v>
      </c>
      <c r="K6" s="147">
        <v>1</v>
      </c>
      <c r="M6" s="100" t="s">
        <v>206</v>
      </c>
      <c r="N6" s="143">
        <f>IF(K6=1,H6,IF(K7=1,H7,IF(K8=1,H8)))</f>
        <v>11891203217</v>
      </c>
      <c r="O6" s="143" t="str">
        <f>IF(K6=1,I6,IF(K7=1,I7,IF(K8=1,I8)))</f>
        <v>Rud Vlas </v>
      </c>
      <c r="P6" s="144" t="str">
        <f>IF(K6=1,J6,IF(K7=1,J7,IF(K8=1,J8)))</f>
        <v>UA</v>
      </c>
      <c r="Q6" s="147">
        <v>1</v>
      </c>
      <c r="S6" s="100" t="s">
        <v>180</v>
      </c>
      <c r="T6" s="143">
        <f>IF(Q6=1,N6,IF(Q7=1,N7,IF(Q8=1,N8,IF(Q9=1,N9))))</f>
        <v>11891203217</v>
      </c>
      <c r="U6" s="143" t="str">
        <f>IF(Q6=1,O6,IF(Q7=1,O7,IF(Q8=1,O8,IF(Q9=1,O9))))</f>
        <v>Rud Vlas </v>
      </c>
      <c r="V6" s="144" t="str">
        <f>IF(Q6=1,P6,IF(Q7=1,P7,IF(Q8=1,P8,IF(Q9=1,P9))))</f>
        <v>UA</v>
      </c>
      <c r="W6" s="147">
        <v>2</v>
      </c>
      <c r="Y6" s="142">
        <v>2</v>
      </c>
      <c r="Z6" s="143">
        <f>IF(W6=2,T6,IF(W7=2,T7,IF(W8=2,T8,IF(W9=2,T9))))</f>
        <v>11891203217</v>
      </c>
      <c r="AA6" s="143">
        <f>IF(W6=2,U6,IF(W7=2,U7,IF(W8=2,U8,IF(W9=2,U9))))</f>
        <v>0</v>
      </c>
      <c r="AB6" s="144">
        <f>IF(W6=2,V6,IF(W7=2,V7,IF(W8=2,V8,IF(W9=2,V9))))</f>
        <v>0</v>
      </c>
      <c r="AC6" s="100">
        <v>86</v>
      </c>
    </row>
    <row r="7" spans="1:29" ht="12.75">
      <c r="A7" s="145">
        <v>13</v>
      </c>
      <c r="B7" s="143">
        <f>'[2]Competitors List'!B23</f>
        <v>11891203217</v>
      </c>
      <c r="C7" s="143" t="str">
        <f>'[2]Competitors List'!C23</f>
        <v>Rud Vlas </v>
      </c>
      <c r="D7" s="146" t="s">
        <v>181</v>
      </c>
      <c r="E7" s="147">
        <v>1</v>
      </c>
      <c r="G7" s="100" t="s">
        <v>207</v>
      </c>
      <c r="H7" s="145">
        <f>IF(E11=2,B11,IF(E12=2,B12,IF(E13=2,B13,IF(E14=2,B14))))</f>
        <v>11891202773</v>
      </c>
      <c r="I7" s="145" t="str">
        <f>IF(E11=2,C11,IF(E12=2,C12,IF(E13=2,C13,IF(E14=2,C14))))</f>
        <v>Zhuravskiy Ilya</v>
      </c>
      <c r="J7" s="144" t="str">
        <f>IF(E11=2,D11,IF(E12=2,D12,IF(E13=2,D13,IF(E14=2,D14))))</f>
        <v>UA</v>
      </c>
      <c r="K7" s="147">
        <v>2</v>
      </c>
      <c r="M7" s="100" t="s">
        <v>208</v>
      </c>
      <c r="N7" s="145">
        <f>IF(K11=1,H11,IF(K12=1,H12,IF(K13=1,H13)))</f>
        <v>11891203145</v>
      </c>
      <c r="O7" s="145" t="str">
        <f>IF(K11=1,I11,IF(K12=1,I12,IF(K13=1,I13)))</f>
        <v>Martsenyuk Aleksey </v>
      </c>
      <c r="P7" s="144" t="str">
        <f>IF(K11=1,J11,IF(K12=1,J12,IF(K13=1,J13)))</f>
        <v>UA</v>
      </c>
      <c r="Q7" s="147">
        <v>2</v>
      </c>
      <c r="S7" s="100" t="s">
        <v>183</v>
      </c>
      <c r="T7" s="145">
        <f>IF(Q12=1,N12,IF(Q13=1,N13,IF(Q14=1,N14,IF(Q15=1,N15))))</f>
        <v>11891202769</v>
      </c>
      <c r="U7" s="145" t="str">
        <f>IF(Q12=1,O12,IF(Q13=1,O13,IF(Q14=1,O14,IF(Q15=1,O15))))</f>
        <v>Telegin Andrey </v>
      </c>
      <c r="V7" s="144" t="str">
        <f>IF(Q12=1,P12,IF(Q13=1,P13,IF(Q14=1,P14,IF(Q15=1,P15))))</f>
        <v>UA</v>
      </c>
      <c r="W7" s="147">
        <v>1</v>
      </c>
      <c r="Y7" s="142">
        <v>3</v>
      </c>
      <c r="Z7" s="143">
        <f>IF(W6=3,T6,IF(W7=3,T7,IF(W8=3,T8,IF(W9=3,T9))))</f>
        <v>11891203145</v>
      </c>
      <c r="AA7" s="143">
        <f>IF(W6=3,U6,IF(W7=3,U7,IF(W8=3,U8,IF(W9=3,U9))))</f>
        <v>0</v>
      </c>
      <c r="AB7" s="144">
        <f>IF(W6=3,V6,IF(W7=3,V7,IF(W8=3,V8,IF(W9=3,V9))))</f>
        <v>0</v>
      </c>
      <c r="AC7" s="100">
        <v>78</v>
      </c>
    </row>
    <row r="8" spans="1:29" ht="12.75">
      <c r="A8" s="145">
        <v>24</v>
      </c>
      <c r="B8" s="143">
        <f>'[2]Competitors List'!B34</f>
        <v>0</v>
      </c>
      <c r="C8" s="143" t="str">
        <f>'[2]Competitors List'!C34</f>
        <v>Zhigalov Alexey </v>
      </c>
      <c r="D8" s="146" t="s">
        <v>178</v>
      </c>
      <c r="E8" s="147">
        <v>3</v>
      </c>
      <c r="G8" s="100" t="s">
        <v>209</v>
      </c>
      <c r="H8" s="145">
        <f>IF(E17=2,B17,IF(E18=2,B18,IF(E19=2,B19,IF(E20=2,B20))))</f>
        <v>11891203227</v>
      </c>
      <c r="I8" s="145" t="str">
        <f>IF(E17=2,C17,IF(E18=2,C18,IF(E19=2,C19,IF(E20=2,C20))))</f>
        <v>Vishnyakov Mikhail </v>
      </c>
      <c r="J8" s="144" t="str">
        <f>IF(E17=2,D17,IF(E18=2,D18,IF(E19=2,D19,IF(E20=2,D20))))</f>
        <v>UA</v>
      </c>
      <c r="K8" s="147">
        <v>3</v>
      </c>
      <c r="M8" s="100" t="s">
        <v>210</v>
      </c>
      <c r="N8" s="145" t="str">
        <f>IF(K16=2,H16,IF(K17=2,H17,IF(K18=2,H18)))</f>
        <v>11891303818</v>
      </c>
      <c r="O8" s="145" t="str">
        <f>IF(K16=2,I16,IF(K17=2,I17,IF(K18=2,I18)))</f>
        <v>Ignatchenko Alexey</v>
      </c>
      <c r="P8" s="144" t="str">
        <f>IF(K16=2,J16,IF(K17=2,J17,IF(K18=2,J18)))</f>
        <v>UA</v>
      </c>
      <c r="Q8" s="147">
        <v>4</v>
      </c>
      <c r="S8" s="100" t="s">
        <v>185</v>
      </c>
      <c r="T8" s="145">
        <f>IF(Q6=2,N6,IF(Q7=2,N7,IF(Q8=2,N8,IF(Q9=2,N9))))</f>
        <v>11891203145</v>
      </c>
      <c r="U8" s="145" t="str">
        <f>IF(Q6=2,O6,IF(Q7=2,O7,IF(Q8=2,O8,IF(Q9=2,O9))))</f>
        <v>Martsenyuk Aleksey </v>
      </c>
      <c r="V8" s="144" t="str">
        <f>IF(Q6=2,P6,IF(Q7=2,P7,IF(Q8=2,P8,IF(Q9=2,P9))))</f>
        <v>UA</v>
      </c>
      <c r="W8" s="147">
        <v>3</v>
      </c>
      <c r="Y8" s="142">
        <v>4</v>
      </c>
      <c r="Z8" s="143">
        <f>IF(W6=4,T6,IF(W7=4,T7,IF(W8=4,T8,IF(W9=4,T9))))</f>
        <v>11511101815</v>
      </c>
      <c r="AA8" s="143">
        <f>IF(W6=4,U6,IF(W7=4,U7,IF(W8=4,U8,IF(W9=4,U9))))</f>
        <v>0</v>
      </c>
      <c r="AB8" s="144">
        <f>IF(W6=4,V6,IF(W7=4,V7,IF(W8=4,V8,IF(W9=4,V9))))</f>
        <v>0</v>
      </c>
      <c r="AC8" s="100">
        <v>72</v>
      </c>
    </row>
    <row r="9" spans="1:29" ht="12.75">
      <c r="A9" s="127"/>
      <c r="B9" s="127"/>
      <c r="C9" s="127"/>
      <c r="D9" s="1"/>
      <c r="M9" s="100" t="s">
        <v>211</v>
      </c>
      <c r="N9" s="143">
        <f>IF(K21=2,H21,IF(K22=2,H22,IF(K23=2,H23)))</f>
        <v>11891203152</v>
      </c>
      <c r="O9" s="143" t="str">
        <f>IF(K21=2,I21,IF(K22=2,I22,IF(K23=2,I23)))</f>
        <v>Martsenyuk Victor </v>
      </c>
      <c r="P9" s="144" t="str">
        <f>IF(K21=2,J21,IF(K22=2,J22,IF(K23=2,J23)))</f>
        <v>UA</v>
      </c>
      <c r="Q9" s="147">
        <v>3</v>
      </c>
      <c r="S9" s="100" t="s">
        <v>186</v>
      </c>
      <c r="T9" s="143">
        <f>IF(Q12=2,N12,IF(Q13=2,N13,IF(Q14=2,N14,IF(Q15=2,N15))))</f>
        <v>11511101815</v>
      </c>
      <c r="U9" s="143" t="str">
        <f>IF(Q12=2,O12,IF(Q13=2,O13,IF(Q14=2,O14,IF(Q15=2,O15))))</f>
        <v>Demidov Vladimir</v>
      </c>
      <c r="V9" s="144" t="str">
        <f>IF(Q12=2,P12,IF(Q13=2,P13,IF(Q14=2,P14,IF(Q15=2,P15))))</f>
        <v>RUS</v>
      </c>
      <c r="W9" s="147">
        <v>4</v>
      </c>
      <c r="Y9" s="142">
        <v>5</v>
      </c>
      <c r="Z9" s="143">
        <f>IF(W12=1,T12,IF(W13=1,T13,IF(W14=1,T14,IF(W15=1,T15))))</f>
        <v>11891203152</v>
      </c>
      <c r="AA9" s="143">
        <f>IF(W12=1,U12,IF(W13=1,U13,IF(W14=1,U14,IF(W15=1,U15))))</f>
        <v>0</v>
      </c>
      <c r="AB9" s="144">
        <f>IF(W12=1,V12,IF(W13=1,V13,IF(W14=1,V14,IF(W15=1,V15))))</f>
        <v>0</v>
      </c>
      <c r="AC9" s="100">
        <v>66</v>
      </c>
    </row>
    <row r="10" spans="1:29" ht="12.75">
      <c r="A10" s="137" t="s">
        <v>212</v>
      </c>
      <c r="B10" s="138"/>
      <c r="C10" s="138"/>
      <c r="D10" s="139"/>
      <c r="E10" s="140" t="s">
        <v>172</v>
      </c>
      <c r="G10" s="141" t="s">
        <v>213</v>
      </c>
      <c r="H10" s="138"/>
      <c r="I10" s="138"/>
      <c r="J10" s="139"/>
      <c r="K10" s="140" t="s">
        <v>172</v>
      </c>
      <c r="N10" s="127"/>
      <c r="O10" s="127"/>
      <c r="P10" s="1"/>
      <c r="T10" s="127"/>
      <c r="U10" s="127"/>
      <c r="V10" s="1"/>
      <c r="Y10" s="142">
        <v>6</v>
      </c>
      <c r="Z10" s="143">
        <f>IF(W12=2,T12,IF(W13=2,T13,IF(W14=2,T14,IF(W15=2,T15))))</f>
        <v>11891202773</v>
      </c>
      <c r="AA10" s="143">
        <f>IF(W12=2,U12,IF(W13=2,U13,IF(W14=2,U14,IF(W15=2,U15))))</f>
        <v>0</v>
      </c>
      <c r="AB10" s="144">
        <f>IF(W12=2,V12,IF(W13=2,V13,IF(W14=2,V14,IF(W15=2,V15))))</f>
        <v>0</v>
      </c>
      <c r="AC10" s="100">
        <v>62</v>
      </c>
    </row>
    <row r="11" spans="1:29" ht="12.75">
      <c r="A11" s="145">
        <v>5</v>
      </c>
      <c r="B11" s="143">
        <f>'[2]Competitors List'!B15</f>
        <v>11891101609</v>
      </c>
      <c r="C11" s="143" t="str">
        <f>'[2]Competitors List'!C15</f>
        <v>Moshak Konstantin</v>
      </c>
      <c r="D11" s="146" t="s">
        <v>181</v>
      </c>
      <c r="E11" s="147">
        <v>1</v>
      </c>
      <c r="G11" s="100" t="s">
        <v>214</v>
      </c>
      <c r="H11" s="143">
        <f>IF(E5=2,B5,IF(E6=2,B6,IF(E7=2,B7,IF(E8=2,B8))))</f>
        <v>11891203145</v>
      </c>
      <c r="I11" s="143" t="str">
        <f>IF(E5=2,C5,IF(E6=2,C6,IF(E7=2,C7,IF(E8=2,C8))))</f>
        <v>Martsenyuk Aleksey </v>
      </c>
      <c r="J11" s="144" t="str">
        <f>IF(E5=2,D5,IF(E6=2,D6,IF(E7=2,D7,IF(E8=2,D8))))</f>
        <v>UA</v>
      </c>
      <c r="K11" s="147">
        <v>1</v>
      </c>
      <c r="M11" s="141" t="s">
        <v>187</v>
      </c>
      <c r="N11" s="138"/>
      <c r="O11" s="138"/>
      <c r="P11" s="139"/>
      <c r="Q11" s="140" t="s">
        <v>172</v>
      </c>
      <c r="S11" s="141" t="s">
        <v>215</v>
      </c>
      <c r="T11" s="138"/>
      <c r="U11" s="138"/>
      <c r="V11" s="139"/>
      <c r="W11" s="140" t="s">
        <v>172</v>
      </c>
      <c r="Y11" s="142">
        <v>7</v>
      </c>
      <c r="Z11" s="143">
        <f>IF(W12=3,T12,IF(W13=3,T13,IF(W14=3,T14,IF(W15=3,T15))))</f>
        <v>11891101890</v>
      </c>
      <c r="AA11" s="143">
        <f>IF(W12=3,U12,IF(W13=3,U13,IF(W14=3,U14,IF(W15=3,U15))))</f>
        <v>0</v>
      </c>
      <c r="AB11" s="144">
        <f>IF(W12=3,V12,IF(W13=3,V13,IF(W14=3,V14,IF(W15=3,V15))))</f>
        <v>0</v>
      </c>
      <c r="AC11" s="100">
        <v>58</v>
      </c>
    </row>
    <row r="12" spans="1:29" ht="12.75">
      <c r="A12" s="145">
        <v>8</v>
      </c>
      <c r="B12" s="143">
        <f>'[2]Competitors List'!B18</f>
        <v>11891202773</v>
      </c>
      <c r="C12" s="143" t="str">
        <f>'[2]Competitors List'!C18</f>
        <v>Zhuravskiy Ilya</v>
      </c>
      <c r="D12" s="144" t="str">
        <f>'[2]Competitors List'!D18</f>
        <v>UA</v>
      </c>
      <c r="E12" s="147">
        <v>2</v>
      </c>
      <c r="G12" s="100" t="s">
        <v>216</v>
      </c>
      <c r="H12" s="145">
        <f>IF(E17=1,B17,IF(E18=1,B18,IF(E19=1,B19,IF(E20=1,B20))))</f>
        <v>11891202769</v>
      </c>
      <c r="I12" s="145" t="str">
        <f>IF(E17=1,C17,IF(E18=1,C18,IF(E19=1,C19,IF(E20=1,C20))))</f>
        <v>Telegin Andrey </v>
      </c>
      <c r="J12" s="144" t="str">
        <f>IF(E17=1,D17,IF(E18=1,D18,IF(E19=1,D19,IF(E20=1,D20))))</f>
        <v>UA</v>
      </c>
      <c r="K12" s="147">
        <v>2</v>
      </c>
      <c r="M12" s="100" t="s">
        <v>217</v>
      </c>
      <c r="N12" s="143">
        <f>IF(K6=2,H6,IF(K7=2,H7,IF(K8=2,H8)))</f>
        <v>11891202773</v>
      </c>
      <c r="O12" s="143" t="str">
        <f>IF(K6=2,I6,IF(K7=2,I7,IF(K8=2,I8)))</f>
        <v>Zhuravskiy Ilya</v>
      </c>
      <c r="P12" s="144" t="str">
        <f>IF(K6=2,J6,IF(K7=2,J7,IF(K8=2,J8)))</f>
        <v>UA</v>
      </c>
      <c r="Q12" s="147">
        <v>3</v>
      </c>
      <c r="S12" s="100" t="s">
        <v>192</v>
      </c>
      <c r="T12" s="143">
        <f>IF(Q6=3,N6,IF(Q7=3,N7,IF(Q8=3,N8,IF(Q9=3,N9))))</f>
        <v>11891203152</v>
      </c>
      <c r="U12" s="143" t="str">
        <f>IF(Q6=3,O6,IF(Q7=3,O7,IF(Q8=3,O8,IF(Q9=3,O9))))</f>
        <v>Martsenyuk Victor </v>
      </c>
      <c r="V12" s="144" t="str">
        <f>IF(Q6=3,P6,IF(Q7=3,P7,IF(Q8=3,P8,IF(Q9=3,P9))))</f>
        <v>UA</v>
      </c>
      <c r="W12" s="147">
        <v>1</v>
      </c>
      <c r="Y12" s="142">
        <v>8</v>
      </c>
      <c r="Z12" s="143">
        <f>IF(W12=4,T12,IF(W13=4,T13,IF(W14=4,T14,IF(W15=4,T15))))</f>
        <v>0</v>
      </c>
      <c r="AA12" s="143">
        <f>IF(W12=4,U12,IF(W13=4,U13,IF(W14=4,U14,IF(W15=4,U15))))</f>
        <v>0</v>
      </c>
      <c r="AB12" s="144">
        <f>IF(W12=4,V12,IF(W13=4,V13,IF(W14=4,V14,IF(W15=4,V15))))</f>
        <v>0</v>
      </c>
      <c r="AC12" s="100">
        <v>55</v>
      </c>
    </row>
    <row r="13" spans="1:29" ht="12.75">
      <c r="A13" s="145">
        <v>17</v>
      </c>
      <c r="B13" s="143">
        <f>'[2]Competitors List'!B27</f>
        <v>0</v>
      </c>
      <c r="C13" s="143" t="str">
        <f>'[2]Competitors List'!C27</f>
        <v>Plishkov Alexandr </v>
      </c>
      <c r="D13" s="144" t="str">
        <f>'[2]Competitors List'!D27</f>
        <v>UA</v>
      </c>
      <c r="E13" s="147">
        <v>4</v>
      </c>
      <c r="G13" s="100" t="s">
        <v>218</v>
      </c>
      <c r="H13" s="145">
        <f>IF(E11=1,B11,IF(E12=1,B12,IF(E13=1,B13,IF(E14=1,B14))))</f>
        <v>11891101609</v>
      </c>
      <c r="I13" s="145" t="str">
        <f>IF(E11=1,C11,IF(E12=1,C12,IF(E13=1,C13,IF(E14=1,C14))))</f>
        <v>Moshak Konstantin</v>
      </c>
      <c r="J13" s="144" t="str">
        <f>IF(E11=1,D11,IF(E12=1,D12,IF(E13=1,D13,IF(E14=1,D14))))</f>
        <v>UA</v>
      </c>
      <c r="K13" s="147">
        <v>3</v>
      </c>
      <c r="M13" s="100" t="s">
        <v>219</v>
      </c>
      <c r="N13" s="145">
        <f>IF(K11=2,H11,IF(K12=2,H12,IF(K13=2,H13)))</f>
        <v>11891202769</v>
      </c>
      <c r="O13" s="145" t="str">
        <f>IF(K11=2,I11,IF(K12=2,I12,IF(K13=2,I13)))</f>
        <v>Telegin Andrey </v>
      </c>
      <c r="P13" s="144" t="str">
        <f>IF(K11=2,J11,IF(K12=2,J12,IF(K13=2,J13)))</f>
        <v>UA</v>
      </c>
      <c r="Q13" s="147">
        <v>1</v>
      </c>
      <c r="S13" s="100" t="s">
        <v>194</v>
      </c>
      <c r="T13" s="145">
        <f>IF(Q12=3,N12,IF(Q13=3,N13,IF(Q14=3,N14,IF(Q15=3,N15))))</f>
        <v>11891202773</v>
      </c>
      <c r="U13" s="145" t="str">
        <f>IF(Q12=3,O12,IF(Q13=3,O13,IF(Q14=3,O14,IF(Q15=3,O15))))</f>
        <v>Zhuravskiy Ilya</v>
      </c>
      <c r="V13" s="144" t="str">
        <f>IF(Q12=3,P12,IF(Q13=3,P13,IF(Q14=3,P14,IF(Q15=3,P15))))</f>
        <v>UA</v>
      </c>
      <c r="W13" s="147">
        <v>2</v>
      </c>
      <c r="Y13" s="142">
        <v>9</v>
      </c>
      <c r="Z13" s="143">
        <f>IF(K6=3,H6,IF(K7=3,H7,IF(K8=3,H8)))</f>
        <v>11891203227</v>
      </c>
      <c r="AA13" s="143">
        <f>IF(K6=3,I6,IF(K7=3,I7,IF(K8=3,I8)))</f>
        <v>0</v>
      </c>
      <c r="AB13" s="144">
        <f>IF(K6=3,J6,IF(K7=3,J7,IF(K8=3,J8)))</f>
        <v>0</v>
      </c>
      <c r="AC13" s="100">
        <v>52</v>
      </c>
    </row>
    <row r="14" spans="1:29" ht="12.75">
      <c r="A14" s="145">
        <v>20</v>
      </c>
      <c r="B14" s="143">
        <f>'[2]Competitors List'!B30</f>
        <v>0</v>
      </c>
      <c r="C14" s="143" t="str">
        <f>'[2]Competitors List'!C30</f>
        <v>Ignatenko Rostislav </v>
      </c>
      <c r="D14" s="144" t="str">
        <f>'[2]Competitors List'!D30</f>
        <v>UA</v>
      </c>
      <c r="E14" s="147">
        <v>3</v>
      </c>
      <c r="M14" s="100" t="s">
        <v>220</v>
      </c>
      <c r="N14" s="145">
        <f>IF(K16=1,H16,IF(K17=1,H17,IF(K18=1,H18)))</f>
        <v>11891101890</v>
      </c>
      <c r="O14" s="145" t="str">
        <f>IF(K16=1,I16,IF(K17=1,I17,IF(K18=1,I18)))</f>
        <v>Ilyenko Evgeniy</v>
      </c>
      <c r="P14" s="144" t="str">
        <f>IF(K16=1,J16,IF(K17=1,J17,IF(K18=1,J18)))</f>
        <v>UA</v>
      </c>
      <c r="Q14" s="147">
        <v>4</v>
      </c>
      <c r="S14" s="100" t="s">
        <v>221</v>
      </c>
      <c r="T14" s="145" t="str">
        <f>IF(Q6=4,N6,IF(Q7=4,N7,IF(Q8=4,N8,IF(Q9=4,N9))))</f>
        <v>11891303818</v>
      </c>
      <c r="U14" s="145" t="str">
        <f>IF(Q6=4,O6,IF(Q7=4,O7,IF(Q8=4,O8,IF(Q9=4,O9))))</f>
        <v>Ignatchenko Alexey</v>
      </c>
      <c r="V14" s="144" t="str">
        <f>IF(Q6=4,P6,IF(Q7=4,P7,IF(Q8=4,P8,IF(Q9=4,P9))))</f>
        <v>UA</v>
      </c>
      <c r="W14" s="147">
        <v>4</v>
      </c>
      <c r="Y14" s="142">
        <v>9</v>
      </c>
      <c r="Z14" s="143">
        <f>IF(K11=3,H11,IF(K12=3,H12,IF(K13=3,H13)))</f>
        <v>11891101609</v>
      </c>
      <c r="AA14" s="143">
        <f>IF(K11=3,I11,IF(K12=3,I12,IF(K13=3,I13)))</f>
        <v>0</v>
      </c>
      <c r="AB14" s="144">
        <f>IF(K11=3,J11,IF(K12=3,J12,IF(K13=3,J13)))</f>
        <v>0</v>
      </c>
      <c r="AC14" s="100">
        <v>52</v>
      </c>
    </row>
    <row r="15" spans="7:29" ht="12.75">
      <c r="G15" s="141" t="s">
        <v>222</v>
      </c>
      <c r="H15" s="138"/>
      <c r="I15" s="138"/>
      <c r="J15" s="139"/>
      <c r="K15" s="140" t="s">
        <v>172</v>
      </c>
      <c r="M15" s="100" t="s">
        <v>223</v>
      </c>
      <c r="N15" s="143">
        <f>IF(K21=1,H21,IF(K22=1,H22,IF(K23=1,H23)))</f>
        <v>11511101815</v>
      </c>
      <c r="O15" s="143" t="str">
        <f>IF(K21=1,I21,IF(K22=1,I22,IF(K23=1,I23)))</f>
        <v>Demidov Vladimir</v>
      </c>
      <c r="P15" s="144" t="str">
        <f>IF(K21=1,J21,IF(K22=1,J22,IF(K23=1,J23)))</f>
        <v>RUS</v>
      </c>
      <c r="Q15" s="147">
        <v>2</v>
      </c>
      <c r="S15" s="100" t="s">
        <v>224</v>
      </c>
      <c r="T15" s="143">
        <f>IF(Q12=4,N12,IF(Q13=4,N13,IF(Q14=4,N14,IF(Q15=4,N15))))</f>
        <v>11891101890</v>
      </c>
      <c r="U15" s="143" t="str">
        <f>IF(Q12=4,O12,IF(Q13=4,O13,IF(Q14=4,O14,IF(Q15=4,O15))))</f>
        <v>Ilyenko Evgeniy</v>
      </c>
      <c r="V15" s="144" t="str">
        <f>IF(Q12=4,P12,IF(Q13=4,P13,IF(Q14=4,P14,IF(Q15=4,P15))))</f>
        <v>UA</v>
      </c>
      <c r="W15" s="147">
        <v>3</v>
      </c>
      <c r="Y15" s="142">
        <v>9</v>
      </c>
      <c r="Z15" s="143">
        <f>IF(K16=3,H16,IF(K17=3,H17,IF(K18=3,H18)))</f>
        <v>0</v>
      </c>
      <c r="AA15" s="143">
        <f>IF(K16=3,I16,IF(K17=3,I17,IF(K18=3,I18)))</f>
        <v>0</v>
      </c>
      <c r="AB15" s="144">
        <f>IF(K16=3,J16,IF(K17=3,J17,IF(K18=3,J18)))</f>
        <v>0</v>
      </c>
      <c r="AC15" s="100">
        <v>52</v>
      </c>
    </row>
    <row r="16" spans="1:29" ht="12.75">
      <c r="A16" s="137" t="s">
        <v>225</v>
      </c>
      <c r="B16" s="138"/>
      <c r="C16" s="138"/>
      <c r="D16" s="139"/>
      <c r="E16" s="140" t="s">
        <v>172</v>
      </c>
      <c r="G16" s="100" t="s">
        <v>226</v>
      </c>
      <c r="H16" s="143">
        <f>IF(E23=1,B23,IF(E24=1,B24,IF(E25=1,B25,IF(E26=1,B26))))</f>
        <v>11891101890</v>
      </c>
      <c r="I16" s="143" t="str">
        <f>IF(E23=1,C23,IF(E24=1,C24,IF(E25=1,C25,IF(E26=1,C26))))</f>
        <v>Ilyenko Evgeniy</v>
      </c>
      <c r="J16" s="144" t="str">
        <f>IF(E23=1,D23,IF(E24=1,D24,IF(E25=1,D25,IF(E26=1,D26))))</f>
        <v>UA</v>
      </c>
      <c r="K16" s="147">
        <v>1</v>
      </c>
      <c r="O16" s="127"/>
      <c r="P16" s="1"/>
      <c r="Y16" s="142">
        <v>9</v>
      </c>
      <c r="Z16" s="143">
        <f>IF(K21=3,H21,IF(K22=3,H22,IF(K23=3,H23)))</f>
        <v>11511000316</v>
      </c>
      <c r="AA16" s="143">
        <f>IF(K21=3,I21,IF(K22=3,I22,IF(K23=3,I23)))</f>
        <v>0</v>
      </c>
      <c r="AB16" s="144">
        <f>IF(K21=3,J21,IF(K22=3,J22,IF(K23=3,J23)))</f>
        <v>0</v>
      </c>
      <c r="AC16" s="100">
        <v>52</v>
      </c>
    </row>
    <row r="17" spans="1:29" ht="12.75">
      <c r="A17" s="145">
        <v>4</v>
      </c>
      <c r="B17" s="143">
        <f>'[2]Competitors List'!B14</f>
        <v>11891202769</v>
      </c>
      <c r="C17" s="143" t="str">
        <f>'[2]Competitors List'!C14</f>
        <v>Telegin Andrey </v>
      </c>
      <c r="D17" s="144" t="str">
        <f>'[2]Competitors List'!D14</f>
        <v>UA</v>
      </c>
      <c r="E17" s="147">
        <v>1</v>
      </c>
      <c r="G17" s="100" t="s">
        <v>227</v>
      </c>
      <c r="H17" s="145" t="str">
        <f>IF(E29=1,B29,IF(E30=1,B30,IF(E31=1,B31,IF(E32=1,B32))))</f>
        <v>11891203138</v>
      </c>
      <c r="I17" s="145" t="str">
        <f>IF(E29=1,C29,IF(E30=1,C30,IF(E31=1,C31,IF(E32=1,C32))))</f>
        <v>Semenyuk Klimentii</v>
      </c>
      <c r="J17" s="144" t="str">
        <f>IF(E29=1,D29,IF(E30=1,D30,IF(E31=1,D31,IF(E32=1,D32))))</f>
        <v>UA</v>
      </c>
      <c r="K17" s="147">
        <v>3</v>
      </c>
      <c r="O17" s="127"/>
      <c r="P17" s="1"/>
      <c r="U17" s="127"/>
      <c r="V17" s="1"/>
      <c r="Y17" s="142">
        <v>13</v>
      </c>
      <c r="Z17" s="143">
        <f>IF(E5=3,B5,IF(E6=3,B6,IF(E7=3,B7,IF(E8=3,B8))))</f>
        <v>0</v>
      </c>
      <c r="AA17" s="143">
        <f>IF(E5=3,C5,IF(E6=3,C6,IF(E7=3,C7,IF(E8=3,C8))))</f>
        <v>0</v>
      </c>
      <c r="AB17" s="144">
        <f>IF(E5=3,D5,IF(E6=3,D6,IF(E7=3,D7,IF(E8=3,D8))))</f>
        <v>0</v>
      </c>
      <c r="AC17" s="100">
        <v>44</v>
      </c>
    </row>
    <row r="18" spans="1:29" ht="12.75">
      <c r="A18" s="145">
        <v>9</v>
      </c>
      <c r="B18" s="143">
        <f>'[2]Competitors List'!B19</f>
        <v>11891203227</v>
      </c>
      <c r="C18" s="143" t="str">
        <f>'[2]Competitors List'!C19</f>
        <v>Vishnyakov Mikhail </v>
      </c>
      <c r="D18" s="144" t="str">
        <f>'[2]Competitors List'!D19</f>
        <v>UA</v>
      </c>
      <c r="E18" s="147">
        <v>2</v>
      </c>
      <c r="G18" s="100" t="s">
        <v>228</v>
      </c>
      <c r="H18" s="145" t="str">
        <f>IF(E35=2,B35,IF(E36=2,B36,IF(E37=2,B37,IF(E38=2,B38))))</f>
        <v>11891303818</v>
      </c>
      <c r="I18" s="145" t="str">
        <f>IF(E35=2,C35,IF(E36=2,C36,IF(E37=2,C37,IF(E38=2,C38))))</f>
        <v>Ignatchenko Alexey</v>
      </c>
      <c r="J18" s="144" t="str">
        <f>IF(E35=2,D35,IF(E36=2,D36,IF(E37=2,D37,IF(E38=2,D38))))</f>
        <v>UA</v>
      </c>
      <c r="K18" s="147">
        <v>2</v>
      </c>
      <c r="O18" s="127"/>
      <c r="P18" s="1"/>
      <c r="Y18" s="142">
        <v>13</v>
      </c>
      <c r="Z18" s="143">
        <f>IF(E11=3,B11,IF(E12=3,B12,IF(E13=3,B13,IF(E14=3,B14))))</f>
        <v>0</v>
      </c>
      <c r="AA18" s="143">
        <f>IF(E11=3,C11,IF(E12=3,C12,IF(E13=3,C13,IF(E14=3,C14))))</f>
        <v>0</v>
      </c>
      <c r="AB18" s="144">
        <f>IF(E11=3,D11,IF(E12=3,D12,IF(E13=3,D13,IF(E14=3,D14))))</f>
        <v>0</v>
      </c>
      <c r="AC18" s="100">
        <v>44</v>
      </c>
    </row>
    <row r="19" spans="1:29" ht="12.75">
      <c r="A19" s="145">
        <v>16</v>
      </c>
      <c r="B19" s="143">
        <f>'[2]Competitors List'!B26</f>
        <v>11891203191</v>
      </c>
      <c r="C19" s="143" t="str">
        <f>'[2]Competitors List'!C26</f>
        <v>Trofimenko Eugene</v>
      </c>
      <c r="D19" s="144" t="str">
        <f>'[2]Competitors List'!D26</f>
        <v>UA</v>
      </c>
      <c r="E19" s="147">
        <v>3</v>
      </c>
      <c r="O19" s="127"/>
      <c r="P19" s="1"/>
      <c r="Y19" s="142">
        <v>13</v>
      </c>
      <c r="Z19" s="143">
        <f>IF(E17=3,B17,IF(E18=3,B18,IF(E19=3,B19,IF(E20=3,B20))))</f>
        <v>11891203191</v>
      </c>
      <c r="AA19" s="143">
        <f>IF(E17=3,C17,IF(E18=3,C18,IF(E19=3,C19,IF(E20=3,C20))))</f>
        <v>0</v>
      </c>
      <c r="AB19" s="144">
        <f>IF(E17=3,D17,IF(E18=3,D18,IF(E19=3,D19,IF(E20=3,D20))))</f>
        <v>0</v>
      </c>
      <c r="AC19" s="100">
        <v>44</v>
      </c>
    </row>
    <row r="20" spans="1:29" ht="12.75">
      <c r="A20" s="145">
        <v>21</v>
      </c>
      <c r="B20" s="143">
        <f>'[2]Competitors List'!B31</f>
        <v>0</v>
      </c>
      <c r="C20" s="143" t="str">
        <f>'[2]Competitors List'!C31</f>
        <v>Khrebtov Nikolay</v>
      </c>
      <c r="D20" s="144" t="str">
        <f>'[2]Competitors List'!D31</f>
        <v>RUS</v>
      </c>
      <c r="E20" s="147">
        <v>4</v>
      </c>
      <c r="G20" s="141" t="s">
        <v>229</v>
      </c>
      <c r="H20" s="138"/>
      <c r="I20" s="138"/>
      <c r="J20" s="139"/>
      <c r="K20" s="140" t="s">
        <v>172</v>
      </c>
      <c r="O20" s="127"/>
      <c r="P20" s="1"/>
      <c r="Y20" s="142">
        <v>13</v>
      </c>
      <c r="Z20" s="143">
        <f>IF(E23=3,B23,IF(E24=3,B24,IF(E25=3,B25,IF(E26=3,B26))))</f>
        <v>11891203185</v>
      </c>
      <c r="AA20" s="143">
        <f>IF(E23=3,C23,IF(E24=3,C24,IF(E25=3,C25,IF(E26=3,C26))))</f>
        <v>0</v>
      </c>
      <c r="AB20" s="144">
        <f>IF(E23=3,D23,IF(E24=3,D24,IF(E25=3,D25,IF(E26=3,D26))))</f>
        <v>0</v>
      </c>
      <c r="AC20" s="100">
        <v>44</v>
      </c>
    </row>
    <row r="21" spans="1:29" ht="12.75">
      <c r="A21" s="127"/>
      <c r="B21" s="127"/>
      <c r="C21" s="127"/>
      <c r="D21" s="1"/>
      <c r="G21" s="100" t="s">
        <v>230</v>
      </c>
      <c r="H21" s="143">
        <f>IF(E35=1,B35,IF(E36=1,B36,IF(E37=1,B37,IF(E38=1,B38))))</f>
        <v>11511101815</v>
      </c>
      <c r="I21" s="143" t="str">
        <f>IF(E35=1,C35,IF(E36=1,C36,IF(E37=1,C37,IF(E38=1,C38))))</f>
        <v>Demidov Vladimir</v>
      </c>
      <c r="J21" s="144" t="str">
        <f>IF(E35=1,D35,IF(E36=1,D36,IF(E37=1,D37,IF(E38=1,D38))))</f>
        <v>RUS</v>
      </c>
      <c r="K21" s="147">
        <v>1</v>
      </c>
      <c r="O21" s="127"/>
      <c r="P21" s="1"/>
      <c r="Y21" s="142">
        <v>13</v>
      </c>
      <c r="Z21" s="143">
        <f>IF(E29=3,B29,IF(E30=3,B30,IF(E31=3,B31,IF(E32=3,B32))))</f>
        <v>11891202839</v>
      </c>
      <c r="AA21" s="143">
        <f>IF(E29=3,C29,IF(E30=3,C30,IF(E31=3,C31,IF(E32=3,C32))))</f>
        <v>0</v>
      </c>
      <c r="AB21" s="144">
        <f>IF(E29=3,D29,IF(E30=3,D30,IF(E31=3,D31,IF(E32=3,D32))))</f>
        <v>0</v>
      </c>
      <c r="AC21" s="100">
        <v>44</v>
      </c>
    </row>
    <row r="22" spans="1:29" ht="12.75">
      <c r="A22" s="137" t="s">
        <v>231</v>
      </c>
      <c r="B22" s="138"/>
      <c r="C22" s="138"/>
      <c r="D22" s="139"/>
      <c r="E22" s="140" t="s">
        <v>172</v>
      </c>
      <c r="G22" s="100" t="s">
        <v>232</v>
      </c>
      <c r="H22" s="145">
        <f>IF(E29=2,B29,IF(E30=2,B30,IF(E31=2,B31,IF(E32=2,B32))))</f>
        <v>11511000316</v>
      </c>
      <c r="I22" s="145" t="str">
        <f>IF(E29=2,C29,IF(E30=2,C30,IF(E31=2,C31,IF(E32=2,C32))))</f>
        <v>Istomin Dmitry </v>
      </c>
      <c r="J22" s="144" t="str">
        <f>IF(E29=2,D29,IF(E30=2,D30,IF(E31=2,D31,IF(E32=2,D32))))</f>
        <v>RUS</v>
      </c>
      <c r="K22" s="147">
        <v>3</v>
      </c>
      <c r="O22" s="127"/>
      <c r="P22" s="1"/>
      <c r="Y22" s="142">
        <v>13</v>
      </c>
      <c r="Z22" s="143">
        <f>IF(E35=3,B35,IF(E36=3,B36,IF(E37=3,B37,IF(E38=3,B38))))</f>
        <v>0</v>
      </c>
      <c r="AA22" s="143">
        <f>IF(E35=3,C35,IF(E36=3,C36,IF(E37=3,C37,IF(E38=3,C38))))</f>
        <v>0</v>
      </c>
      <c r="AB22" s="144">
        <f>IF(E35=3,D35,IF(E36=3,D36,IF(E37=3,D37,IF(E38=3,D38))))</f>
        <v>0</v>
      </c>
      <c r="AC22" s="100">
        <v>44</v>
      </c>
    </row>
    <row r="23" spans="1:29" ht="12.75">
      <c r="A23" s="145">
        <v>3</v>
      </c>
      <c r="B23" s="143">
        <f>'[2]Competitors List'!B13</f>
        <v>11891203152</v>
      </c>
      <c r="C23" s="143" t="str">
        <f>'[2]Competitors List'!C13</f>
        <v>Martsenyuk Victor </v>
      </c>
      <c r="D23" s="144" t="str">
        <f>'[2]Competitors List'!D13</f>
        <v>UA</v>
      </c>
      <c r="E23" s="147">
        <v>2</v>
      </c>
      <c r="G23" s="100" t="s">
        <v>233</v>
      </c>
      <c r="H23" s="145">
        <f>IF(E23=2,B23,IF(E24=2,B24,IF(E25=2,B25,IF(E26=2,B26))))</f>
        <v>11891203152</v>
      </c>
      <c r="I23" s="145" t="str">
        <f>IF(E23=2,C23,IF(E24=2,C24,IF(E25=2,C25,IF(E26=2,C26))))</f>
        <v>Martsenyuk Victor </v>
      </c>
      <c r="J23" s="144" t="str">
        <f>IF(E23=2,D23,IF(E24=2,D24,IF(E25=2,D25,IF(E26=2,D26))))</f>
        <v>UA</v>
      </c>
      <c r="K23" s="147">
        <v>2</v>
      </c>
      <c r="O23" s="127"/>
      <c r="P23" s="1"/>
      <c r="Y23" s="142">
        <v>19</v>
      </c>
      <c r="Z23" s="143">
        <f>IF(E5=4,B5,IF(E6=4,B6,IF(E7=4,B7,IF(E8=4,B8))))</f>
        <v>11511303459</v>
      </c>
      <c r="AA23" s="143">
        <f>IF(E5=4,C5,IF(E6=4,C6,IF(E7=4,C7,IF(E8=4,C8))))</f>
        <v>0</v>
      </c>
      <c r="AB23" s="144">
        <f>IF(E5=4,D5,IF(E6=4,D6,IF(E7=4,D7,IF(E8=4,D8))))</f>
        <v>0</v>
      </c>
      <c r="AC23" s="100">
        <v>36</v>
      </c>
    </row>
    <row r="24" spans="1:29" ht="12.75">
      <c r="A24" s="145">
        <v>10</v>
      </c>
      <c r="B24" s="145">
        <f>'[2]Competitors List'!B20</f>
        <v>11891101890</v>
      </c>
      <c r="C24" s="145" t="str">
        <f>'[2]Competitors List'!C20</f>
        <v>Ilyenko Evgeniy</v>
      </c>
      <c r="D24" s="144" t="str">
        <f>'[2]Competitors List'!D20</f>
        <v>UA</v>
      </c>
      <c r="E24" s="147">
        <v>1</v>
      </c>
      <c r="O24" s="127"/>
      <c r="P24" s="1"/>
      <c r="U24" s="127"/>
      <c r="V24" s="1"/>
      <c r="Y24" s="142">
        <v>19</v>
      </c>
      <c r="Z24" s="143">
        <f>IF(E11=4,B11,IF(E12=4,B12,IF(E13=4,B13,IF(E14=4,B14))))</f>
        <v>0</v>
      </c>
      <c r="AA24" s="143">
        <f>IF(E11=4,C11,IF(E12=4,C12,IF(E13=4,C13,IF(E14=4,C14))))</f>
        <v>0</v>
      </c>
      <c r="AB24" s="144">
        <f>IF(E11=4,D11,IF(E12=4,D12,IF(E13=4,D13,IF(E14=4,D14))))</f>
        <v>0</v>
      </c>
      <c r="AC24" s="100">
        <v>36</v>
      </c>
    </row>
    <row r="25" spans="1:29" ht="12.75">
      <c r="A25" s="145">
        <v>15</v>
      </c>
      <c r="B25" s="145">
        <f>'[2]Competitors List'!B25</f>
        <v>11891203185</v>
      </c>
      <c r="C25" s="145" t="str">
        <f>'[2]Competitors List'!C25</f>
        <v>Abramov Kirill </v>
      </c>
      <c r="D25" s="144" t="str">
        <f>'[2]Competitors List'!D25</f>
        <v>UA</v>
      </c>
      <c r="E25" s="147">
        <v>3</v>
      </c>
      <c r="O25" s="127"/>
      <c r="P25" s="1"/>
      <c r="U25" s="127"/>
      <c r="V25" s="1"/>
      <c r="Y25" s="142">
        <v>19</v>
      </c>
      <c r="Z25" s="143">
        <f>IF(E17=4,B17,IF(E18=4,B18,IF(E19=4,B19,IF(E20=4,B20))))</f>
        <v>0</v>
      </c>
      <c r="AA25" s="143">
        <f>IF(E17=4,C17,IF(E18=4,C18,IF(E19=4,C19,IF(E20=4,C20))))</f>
        <v>0</v>
      </c>
      <c r="AB25" s="144">
        <f>IF(E17=4,D17,IF(E18=4,D18,IF(E19=4,D19,IF(E20=4,D20))))</f>
        <v>0</v>
      </c>
      <c r="AC25" s="100">
        <v>36</v>
      </c>
    </row>
    <row r="26" spans="1:29" ht="12.75">
      <c r="A26" s="145">
        <v>22</v>
      </c>
      <c r="B26" s="143" t="str">
        <f>'[2]Competitors List'!B32</f>
        <v>11891101882</v>
      </c>
      <c r="C26" s="143" t="str">
        <f>'[2]Competitors List'!C32</f>
        <v>Shavlov Yuriy</v>
      </c>
      <c r="D26" s="144" t="str">
        <f>'[2]Competitors List'!D32</f>
        <v>UA</v>
      </c>
      <c r="E26" s="147">
        <v>4</v>
      </c>
      <c r="O26" s="127"/>
      <c r="P26" s="1"/>
      <c r="Y26" s="142">
        <v>19</v>
      </c>
      <c r="Z26" s="143">
        <f>IF(E23=4,B23,IF(E24=4,B24,IF(E25=4,B25,IF(E26=4,B26))))</f>
        <v>0</v>
      </c>
      <c r="AA26" s="143">
        <f>IF(E23=4,C23,IF(E24=4,C24,IF(E25=4,C25,IF(E26=4,C26))))</f>
        <v>0</v>
      </c>
      <c r="AB26" s="144">
        <f>IF(E23=4,D23,IF(E24=4,D24,IF(E25=4,D25,IF(E26=4,D26))))</f>
        <v>0</v>
      </c>
      <c r="AC26" s="100">
        <v>36</v>
      </c>
    </row>
    <row r="27" spans="15:29" ht="12.75">
      <c r="O27" s="127"/>
      <c r="P27" s="1"/>
      <c r="Y27" s="142">
        <v>19</v>
      </c>
      <c r="Z27" s="143">
        <f>IF(E29=4,B29,IF(E30=4,B30,IF(E31=4,B31,IF(E32=4,B32))))</f>
        <v>0</v>
      </c>
      <c r="AA27" s="143">
        <f>IF(E29=4,C29,IF(E30=4,C30,IF(E31=4,C31,IF(E32=4,C32))))</f>
        <v>0</v>
      </c>
      <c r="AB27" s="144">
        <f>IF(E29=4,D29,IF(E30=4,D30,IF(E31=4,D31,IF(E32=4,D32))))</f>
        <v>0</v>
      </c>
      <c r="AC27" s="100">
        <v>36</v>
      </c>
    </row>
    <row r="28" spans="1:29" ht="12.75">
      <c r="A28" s="137" t="s">
        <v>234</v>
      </c>
      <c r="B28" s="138"/>
      <c r="C28" s="138"/>
      <c r="D28" s="139"/>
      <c r="E28" s="140" t="s">
        <v>172</v>
      </c>
      <c r="O28" s="127"/>
      <c r="P28" s="1"/>
      <c r="Y28" s="142">
        <v>19</v>
      </c>
      <c r="Z28" s="143">
        <f>IF(E35=4,B35,IF(E36=4,B36,IF(E37=4,B37,IF(E38=4,B38))))</f>
        <v>0</v>
      </c>
      <c r="AA28" s="143">
        <f>IF(E35=4,C35,IF(E36=4,C36,IF(E37=4,C37,IF(E38=4,C38))))</f>
        <v>0</v>
      </c>
      <c r="AB28" s="144">
        <f>IF(E35=4,D35,IF(E36=4,D36,IF(E37=4,D37,IF(E38=4,D38))))</f>
        <v>0</v>
      </c>
      <c r="AC28" s="100">
        <v>36</v>
      </c>
    </row>
    <row r="29" spans="1:29" ht="12.75">
      <c r="A29" s="145">
        <v>6</v>
      </c>
      <c r="B29" s="143">
        <f>'[2]Competitors List'!B16</f>
        <v>11511000316</v>
      </c>
      <c r="C29" s="143" t="str">
        <f>'[2]Competitors List'!C16</f>
        <v>Istomin Dmitry </v>
      </c>
      <c r="D29" s="144" t="str">
        <f>'[2]Competitors List'!D16</f>
        <v>RUS</v>
      </c>
      <c r="E29" s="147">
        <v>2</v>
      </c>
      <c r="O29" s="127"/>
      <c r="P29" s="1"/>
      <c r="Y29" s="142">
        <v>20</v>
      </c>
      <c r="Z29" s="140"/>
      <c r="AA29" s="154" t="s">
        <v>109</v>
      </c>
      <c r="AB29" s="155" t="s">
        <v>181</v>
      </c>
      <c r="AC29" s="140">
        <v>35</v>
      </c>
    </row>
    <row r="30" spans="1:16" ht="12.75">
      <c r="A30" s="145">
        <v>7</v>
      </c>
      <c r="B30" s="145" t="str">
        <f>'[2]Competitors List'!B17</f>
        <v>11891203138</v>
      </c>
      <c r="C30" s="145" t="str">
        <f>'[2]Competitors List'!C17</f>
        <v>Semenyuk Klimentii</v>
      </c>
      <c r="D30" s="144" t="str">
        <f>'[2]Competitors List'!D17</f>
        <v>UA</v>
      </c>
      <c r="E30" s="147">
        <v>1</v>
      </c>
      <c r="O30" s="127"/>
      <c r="P30" s="1"/>
    </row>
    <row r="31" spans="1:5" ht="12.75">
      <c r="A31" s="145">
        <v>18</v>
      </c>
      <c r="B31" s="145">
        <f>'[2]Competitors List'!B28</f>
        <v>0</v>
      </c>
      <c r="C31" s="145" t="str">
        <f>'[2]Competitors List'!C28</f>
        <v>Borovskiy Andriy </v>
      </c>
      <c r="D31" s="144" t="str">
        <f>'[2]Competitors List'!D28</f>
        <v>UA</v>
      </c>
      <c r="E31" s="147">
        <v>4</v>
      </c>
    </row>
    <row r="32" spans="1:5" ht="12.75">
      <c r="A32" s="145">
        <v>19</v>
      </c>
      <c r="B32" s="143">
        <f>'[2]Competitors List'!B29</f>
        <v>11891202839</v>
      </c>
      <c r="C32" s="143" t="str">
        <f>'[2]Competitors List'!C29</f>
        <v>Postoyalkin Daniyil </v>
      </c>
      <c r="D32" s="144" t="str">
        <f>'[2]Competitors List'!D29</f>
        <v>UA</v>
      </c>
      <c r="E32" s="147">
        <v>3</v>
      </c>
    </row>
    <row r="33" spans="1:4" ht="12.75">
      <c r="A33" s="127"/>
      <c r="B33" s="127"/>
      <c r="C33" s="127"/>
      <c r="D33" s="1"/>
    </row>
    <row r="34" spans="1:5" ht="12.75">
      <c r="A34" s="137" t="s">
        <v>235</v>
      </c>
      <c r="B34" s="138"/>
      <c r="C34" s="138"/>
      <c r="D34" s="139"/>
      <c r="E34" s="140" t="s">
        <v>172</v>
      </c>
    </row>
    <row r="35" spans="1:5" ht="12.75">
      <c r="A35" s="145">
        <v>2</v>
      </c>
      <c r="B35" s="143">
        <f>'[2]Competitors List'!B12</f>
        <v>11511101815</v>
      </c>
      <c r="C35" s="143" t="str">
        <f>'[2]Competitors List'!C12</f>
        <v>Demidov Vladimir</v>
      </c>
      <c r="D35" s="144" t="str">
        <f>'[2]Competitors List'!D12</f>
        <v>RUS</v>
      </c>
      <c r="E35" s="147">
        <v>1</v>
      </c>
    </row>
    <row r="36" spans="1:16" ht="12.75">
      <c r="A36" s="145">
        <v>11</v>
      </c>
      <c r="B36" s="145" t="str">
        <f>'[2]Competitors List'!B21</f>
        <v>11891303818</v>
      </c>
      <c r="C36" s="145" t="str">
        <f>'[2]Competitors List'!C21</f>
        <v>Ignatchenko Alexey</v>
      </c>
      <c r="D36" s="144" t="str">
        <f>'[2]Competitors List'!D21</f>
        <v>UA</v>
      </c>
      <c r="E36" s="147">
        <v>2</v>
      </c>
      <c r="O36" s="127"/>
      <c r="P36" s="1"/>
    </row>
    <row r="37" spans="1:16" ht="12.75">
      <c r="A37" s="145">
        <v>14</v>
      </c>
      <c r="B37" s="145" t="str">
        <f>'[2]Competitors List'!B24</f>
        <v>11891203223</v>
      </c>
      <c r="C37" s="145" t="str">
        <f>'[2]Competitors List'!C24</f>
        <v>Avramenko Daniil</v>
      </c>
      <c r="D37" s="144" t="str">
        <f>'[2]Competitors List'!D24</f>
        <v>UA</v>
      </c>
      <c r="E37" s="147">
        <v>3</v>
      </c>
      <c r="O37" s="127"/>
      <c r="P37" s="1"/>
    </row>
    <row r="38" spans="1:16" ht="12.75">
      <c r="A38" s="145">
        <v>23</v>
      </c>
      <c r="B38" s="143">
        <f>'[2]Competitors List'!B33</f>
        <v>0</v>
      </c>
      <c r="C38" s="143" t="str">
        <f>'[2]Competitors List'!C33</f>
        <v>Melnik Stanislav</v>
      </c>
      <c r="D38" s="144" t="str">
        <f>'[2]Competitors List'!D33</f>
        <v>UA</v>
      </c>
      <c r="E38" s="147">
        <v>4</v>
      </c>
      <c r="I38" s="127"/>
      <c r="J38" s="1"/>
      <c r="O38" s="127"/>
      <c r="P38" s="1"/>
    </row>
    <row r="39" spans="1:16" ht="12.75">
      <c r="A39" s="127"/>
      <c r="B39" s="127"/>
      <c r="C39" s="127"/>
      <c r="D39" s="1"/>
      <c r="O39" s="127"/>
      <c r="P39" s="1"/>
    </row>
    <row r="40" spans="15:16" ht="12.75">
      <c r="O40" s="127"/>
      <c r="P40" s="1"/>
    </row>
    <row r="41" spans="15:16" ht="12.75">
      <c r="O41" s="127"/>
      <c r="P41" s="1"/>
    </row>
    <row r="42" spans="15:16" ht="12.75">
      <c r="O42" s="127"/>
      <c r="P42" s="1"/>
    </row>
    <row r="43" spans="15:16" ht="12.75">
      <c r="O43" s="127"/>
      <c r="P43" s="1"/>
    </row>
    <row r="44" spans="15:16" ht="12.75">
      <c r="O44" s="127"/>
      <c r="P44" s="1"/>
    </row>
    <row r="45" spans="15:16" ht="12.75">
      <c r="O45" s="127"/>
      <c r="P45" s="1"/>
    </row>
    <row r="46" spans="15:16" ht="12.75">
      <c r="O46" s="127"/>
      <c r="P46" s="1"/>
    </row>
    <row r="47" spans="15:16" ht="12.75">
      <c r="O47" s="127"/>
      <c r="P47" s="1"/>
    </row>
    <row r="48" spans="15:16" ht="12.75">
      <c r="O48" s="127"/>
      <c r="P48" s="1"/>
    </row>
    <row r="49" spans="9:10" ht="12.75">
      <c r="I49" s="127"/>
      <c r="J49" s="1"/>
    </row>
    <row r="50" spans="9:10" ht="12.75">
      <c r="I50" s="127"/>
      <c r="J50" s="1"/>
    </row>
    <row r="51" spans="9:10" ht="12.75">
      <c r="I51" s="127"/>
      <c r="J51" s="1"/>
    </row>
    <row r="52" spans="9:10" ht="12.75">
      <c r="I52" s="127"/>
      <c r="J52" s="1"/>
    </row>
    <row r="62" spans="1:4" ht="12.75">
      <c r="A62" s="127"/>
      <c r="B62" s="127"/>
      <c r="C62" s="127"/>
      <c r="D62" s="1"/>
    </row>
    <row r="63" spans="1:4" ht="12.75">
      <c r="A63" s="127"/>
      <c r="B63" s="127"/>
      <c r="C63" s="127"/>
      <c r="D63" s="1"/>
    </row>
    <row r="64" spans="1:4" ht="12.75">
      <c r="A64" s="127"/>
      <c r="B64" s="127"/>
      <c r="C64" s="127"/>
      <c r="D64" s="1"/>
    </row>
    <row r="65" spans="1:4" ht="12.75">
      <c r="A65" s="127"/>
      <c r="B65" s="127"/>
      <c r="C65" s="127"/>
      <c r="D65" s="1"/>
    </row>
    <row r="66" spans="1:4" ht="12.75">
      <c r="A66" s="127"/>
      <c r="B66" s="127"/>
      <c r="C66" s="127"/>
      <c r="D66" s="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scale="76"/>
  <colBreaks count="2" manualBreakCount="2">
    <brk id="11" max="65535" man="1"/>
    <brk id="23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C76"/>
  <sheetViews>
    <sheetView view="pageBreakPreview" zoomScale="90" zoomScaleSheetLayoutView="90" workbookViewId="0" topLeftCell="A1">
      <selection activeCell="D15" sqref="D15"/>
    </sheetView>
  </sheetViews>
  <sheetFormatPr defaultColWidth="12.57421875" defaultRowHeight="15"/>
  <cols>
    <col min="1" max="1" width="4.00390625" style="127" customWidth="1"/>
    <col min="2" max="2" width="0" style="127" hidden="1" customWidth="1"/>
    <col min="3" max="3" width="18.8515625" style="0" customWidth="1"/>
    <col min="4" max="4" width="5.28125" style="0" customWidth="1"/>
    <col min="5" max="5" width="5.8515625" style="0" customWidth="1"/>
    <col min="6" max="7" width="7.00390625" style="0" customWidth="1"/>
    <col min="8" max="8" width="0" style="0" hidden="1" customWidth="1"/>
    <col min="9" max="9" width="18.140625" style="0" customWidth="1"/>
    <col min="10" max="10" width="5.28125" style="0" customWidth="1"/>
    <col min="11" max="12" width="5.8515625" style="0" customWidth="1"/>
    <col min="13" max="13" width="8.00390625" style="0" customWidth="1"/>
    <col min="14" max="14" width="0" style="0" hidden="1" customWidth="1"/>
    <col min="15" max="15" width="18.140625" style="0" customWidth="1"/>
    <col min="16" max="16" width="5.28125" style="0" customWidth="1"/>
    <col min="17" max="17" width="5.8515625" style="0" customWidth="1"/>
    <col min="18" max="19" width="7.00390625" style="0" customWidth="1"/>
    <col min="20" max="20" width="0" style="0" hidden="1" customWidth="1"/>
    <col min="21" max="21" width="18.8515625" style="0" customWidth="1"/>
    <col min="22" max="22" width="7.7109375" style="0" customWidth="1"/>
    <col min="23" max="23" width="11.28125" style="0" customWidth="1"/>
    <col min="24" max="24" width="9.57421875" style="0" customWidth="1"/>
    <col min="25" max="25" width="6.140625" style="0" customWidth="1"/>
    <col min="26" max="26" width="14.7109375" style="0" customWidth="1"/>
    <col min="27" max="27" width="20.140625" style="0" customWidth="1"/>
    <col min="28" max="28" width="8.421875" style="1" customWidth="1"/>
    <col min="29" max="29" width="13.7109375" style="0" customWidth="1"/>
    <col min="30" max="16384" width="11.7109375" style="0" customWidth="1"/>
  </cols>
  <sheetData>
    <row r="1" spans="1:8" ht="12.75">
      <c r="A1" s="125" t="s">
        <v>167</v>
      </c>
      <c r="B1" s="125"/>
      <c r="C1" s="127"/>
      <c r="D1" s="127"/>
      <c r="E1" s="127"/>
      <c r="F1" s="127"/>
      <c r="G1" s="127"/>
      <c r="H1" s="127"/>
    </row>
    <row r="2" spans="1:29" ht="12.75">
      <c r="A2" s="128"/>
      <c r="B2" s="128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30"/>
      <c r="Z2" s="130"/>
      <c r="AA2" s="129"/>
      <c r="AB2" s="131"/>
      <c r="AC2" s="129"/>
    </row>
    <row r="3" spans="1:28" ht="12.75">
      <c r="A3" s="132" t="s">
        <v>168</v>
      </c>
      <c r="B3" s="132"/>
      <c r="C3" s="132"/>
      <c r="D3" s="132"/>
      <c r="E3" s="132"/>
      <c r="G3" s="132" t="s">
        <v>169</v>
      </c>
      <c r="H3" s="132"/>
      <c r="I3" s="132"/>
      <c r="J3" s="132"/>
      <c r="K3" s="132"/>
      <c r="L3" s="156"/>
      <c r="M3" s="132" t="s">
        <v>170</v>
      </c>
      <c r="N3" s="132"/>
      <c r="O3" s="132"/>
      <c r="P3" s="132"/>
      <c r="Q3" s="132"/>
      <c r="S3" s="132" t="s">
        <v>236</v>
      </c>
      <c r="T3" s="132"/>
      <c r="U3" s="132"/>
      <c r="V3" s="132"/>
      <c r="W3" s="132"/>
      <c r="AB3"/>
    </row>
    <row r="4" spans="1:28" ht="12.75">
      <c r="A4" s="157"/>
      <c r="B4" s="157"/>
      <c r="C4" s="127"/>
      <c r="D4" s="1"/>
      <c r="E4" s="158"/>
      <c r="I4" s="127"/>
      <c r="J4" s="1"/>
      <c r="L4" s="3"/>
      <c r="O4" s="127"/>
      <c r="P4" s="1"/>
      <c r="S4" s="159" t="s">
        <v>172</v>
      </c>
      <c r="T4" s="140" t="s">
        <v>173</v>
      </c>
      <c r="U4" s="159" t="s">
        <v>10</v>
      </c>
      <c r="V4" s="159" t="s">
        <v>15</v>
      </c>
      <c r="W4" s="159" t="s">
        <v>174</v>
      </c>
      <c r="AB4"/>
    </row>
    <row r="5" spans="1:28" ht="12.75">
      <c r="A5" s="145" t="s">
        <v>175</v>
      </c>
      <c r="B5" s="143"/>
      <c r="C5" s="143"/>
      <c r="D5" s="148"/>
      <c r="E5" s="97" t="s">
        <v>172</v>
      </c>
      <c r="G5" s="141" t="s">
        <v>176</v>
      </c>
      <c r="H5" s="141"/>
      <c r="I5" s="138"/>
      <c r="J5" s="139"/>
      <c r="K5" s="140" t="s">
        <v>172</v>
      </c>
      <c r="L5" s="3"/>
      <c r="M5" s="141" t="s">
        <v>177</v>
      </c>
      <c r="N5" s="141"/>
      <c r="O5" s="138"/>
      <c r="P5" s="139"/>
      <c r="Q5" s="140" t="s">
        <v>172</v>
      </c>
      <c r="S5" s="160">
        <v>1</v>
      </c>
      <c r="T5" s="141">
        <v>11891202741</v>
      </c>
      <c r="U5" s="138" t="s">
        <v>112</v>
      </c>
      <c r="V5" s="139" t="s">
        <v>181</v>
      </c>
      <c r="W5" s="147"/>
      <c r="AB5"/>
    </row>
    <row r="6" spans="1:28" ht="12.75">
      <c r="A6" s="145">
        <v>1</v>
      </c>
      <c r="B6" s="143">
        <v>11891000626</v>
      </c>
      <c r="C6" s="143" t="s">
        <v>115</v>
      </c>
      <c r="D6" s="148" t="s">
        <v>181</v>
      </c>
      <c r="E6" s="147">
        <v>1</v>
      </c>
      <c r="G6" s="100" t="s">
        <v>179</v>
      </c>
      <c r="H6" s="143">
        <v>11891000626</v>
      </c>
      <c r="I6" s="143" t="s">
        <v>115</v>
      </c>
      <c r="J6" s="148" t="s">
        <v>181</v>
      </c>
      <c r="K6" s="147">
        <v>1</v>
      </c>
      <c r="L6" s="3"/>
      <c r="M6" s="100" t="s">
        <v>180</v>
      </c>
      <c r="N6" s="143">
        <v>11891000626</v>
      </c>
      <c r="O6" s="143" t="s">
        <v>115</v>
      </c>
      <c r="P6" s="148" t="s">
        <v>181</v>
      </c>
      <c r="Q6" s="147">
        <v>2</v>
      </c>
      <c r="S6" s="160">
        <v>2</v>
      </c>
      <c r="T6" s="143">
        <v>11891000626</v>
      </c>
      <c r="U6" s="143" t="s">
        <v>115</v>
      </c>
      <c r="V6" s="148" t="s">
        <v>181</v>
      </c>
      <c r="W6" s="147"/>
      <c r="AB6"/>
    </row>
    <row r="7" spans="1:28" ht="12.75">
      <c r="A7" s="145">
        <v>6</v>
      </c>
      <c r="B7" s="143">
        <v>11891202839</v>
      </c>
      <c r="C7" s="143" t="s">
        <v>77</v>
      </c>
      <c r="D7" s="148" t="s">
        <v>181</v>
      </c>
      <c r="E7" s="147">
        <v>4</v>
      </c>
      <c r="G7" s="100" t="s">
        <v>182</v>
      </c>
      <c r="H7" s="143">
        <v>11511101589</v>
      </c>
      <c r="I7" s="143" t="s">
        <v>59</v>
      </c>
      <c r="J7" s="148" t="s">
        <v>178</v>
      </c>
      <c r="K7" s="147">
        <v>3</v>
      </c>
      <c r="L7" s="92"/>
      <c r="M7" s="100" t="s">
        <v>183</v>
      </c>
      <c r="N7" s="143">
        <v>11891202741</v>
      </c>
      <c r="O7" s="143" t="s">
        <v>112</v>
      </c>
      <c r="P7" s="148" t="s">
        <v>181</v>
      </c>
      <c r="Q7" s="147">
        <v>1</v>
      </c>
      <c r="S7" s="160">
        <v>3</v>
      </c>
      <c r="T7" s="143" t="s">
        <v>110</v>
      </c>
      <c r="U7" s="143" t="s">
        <v>111</v>
      </c>
      <c r="V7" s="148" t="s">
        <v>181</v>
      </c>
      <c r="W7" s="147"/>
      <c r="AB7"/>
    </row>
    <row r="8" spans="1:28" ht="12.75">
      <c r="A8" s="145">
        <v>7</v>
      </c>
      <c r="B8" s="143">
        <v>11891101890</v>
      </c>
      <c r="C8" s="143" t="s">
        <v>47</v>
      </c>
      <c r="D8" s="144" t="s">
        <v>181</v>
      </c>
      <c r="E8" s="147">
        <v>3</v>
      </c>
      <c r="G8" s="100" t="s">
        <v>184</v>
      </c>
      <c r="H8" s="143">
        <v>11891202773</v>
      </c>
      <c r="I8" s="143" t="s">
        <v>68</v>
      </c>
      <c r="J8" s="148" t="s">
        <v>181</v>
      </c>
      <c r="K8" s="147">
        <v>2</v>
      </c>
      <c r="L8" s="123"/>
      <c r="M8" s="100" t="s">
        <v>185</v>
      </c>
      <c r="N8" s="143">
        <v>11891202773</v>
      </c>
      <c r="O8" s="143" t="s">
        <v>68</v>
      </c>
      <c r="P8" s="148" t="s">
        <v>181</v>
      </c>
      <c r="Q8" s="147">
        <v>4</v>
      </c>
      <c r="S8" s="160">
        <v>4</v>
      </c>
      <c r="T8" s="143">
        <v>11891202773</v>
      </c>
      <c r="U8" s="143" t="s">
        <v>68</v>
      </c>
      <c r="V8" s="148" t="s">
        <v>181</v>
      </c>
      <c r="W8" s="147"/>
      <c r="AB8"/>
    </row>
    <row r="9" spans="1:28" ht="12.75">
      <c r="A9" s="138">
        <v>12</v>
      </c>
      <c r="B9" s="138">
        <v>11891202982</v>
      </c>
      <c r="C9" s="138" t="s">
        <v>66</v>
      </c>
      <c r="D9" s="139" t="s">
        <v>181</v>
      </c>
      <c r="E9" s="147">
        <v>2</v>
      </c>
      <c r="G9" s="161"/>
      <c r="H9" s="162"/>
      <c r="I9" s="162"/>
      <c r="J9" s="163"/>
      <c r="K9" s="163"/>
      <c r="L9" s="123"/>
      <c r="M9" s="100" t="s">
        <v>186</v>
      </c>
      <c r="N9" s="143" t="s">
        <v>110</v>
      </c>
      <c r="O9" s="143" t="s">
        <v>111</v>
      </c>
      <c r="P9" s="144" t="s">
        <v>181</v>
      </c>
      <c r="Q9" s="147">
        <v>3</v>
      </c>
      <c r="S9" s="160">
        <v>5</v>
      </c>
      <c r="T9" s="143">
        <v>11511101589</v>
      </c>
      <c r="U9" s="143" t="s">
        <v>59</v>
      </c>
      <c r="V9" s="144" t="s">
        <v>178</v>
      </c>
      <c r="W9" s="147"/>
      <c r="AB9"/>
    </row>
    <row r="10" spans="1:28" ht="12.75">
      <c r="A10" s="157"/>
      <c r="C10" s="127"/>
      <c r="D10" s="1"/>
      <c r="E10" s="158"/>
      <c r="G10" s="140" t="s">
        <v>187</v>
      </c>
      <c r="H10" s="140"/>
      <c r="I10" s="140"/>
      <c r="J10" s="140"/>
      <c r="K10" s="140" t="s">
        <v>172</v>
      </c>
      <c r="L10" s="123"/>
      <c r="N10" s="127"/>
      <c r="O10" s="127"/>
      <c r="P10" s="1"/>
      <c r="S10" s="160">
        <v>6</v>
      </c>
      <c r="T10" s="138">
        <v>11891202982</v>
      </c>
      <c r="U10" s="138" t="s">
        <v>66</v>
      </c>
      <c r="V10" s="139" t="s">
        <v>181</v>
      </c>
      <c r="W10" s="147"/>
      <c r="AB10"/>
    </row>
    <row r="11" spans="1:28" ht="12.75">
      <c r="A11" s="145" t="s">
        <v>188</v>
      </c>
      <c r="B11" s="143"/>
      <c r="C11" s="143"/>
      <c r="D11" s="148"/>
      <c r="E11" s="97" t="s">
        <v>172</v>
      </c>
      <c r="G11" s="141" t="s">
        <v>189</v>
      </c>
      <c r="H11" s="138">
        <v>11891202982</v>
      </c>
      <c r="I11" s="138" t="s">
        <v>66</v>
      </c>
      <c r="J11" s="139" t="s">
        <v>181</v>
      </c>
      <c r="K11" s="147">
        <v>3</v>
      </c>
      <c r="L11" s="123"/>
      <c r="M11" s="141" t="s">
        <v>190</v>
      </c>
      <c r="N11" s="138"/>
      <c r="O11" s="138"/>
      <c r="P11" s="139"/>
      <c r="Q11" s="140" t="s">
        <v>172</v>
      </c>
      <c r="S11" s="160">
        <v>7</v>
      </c>
      <c r="T11" s="164" t="b">
        <f>FALSE</f>
        <v>0</v>
      </c>
      <c r="U11" s="138" t="s">
        <v>47</v>
      </c>
      <c r="V11" s="139" t="s">
        <v>181</v>
      </c>
      <c r="W11" s="147"/>
      <c r="AB11"/>
    </row>
    <row r="12" spans="1:28" ht="12.75">
      <c r="A12" s="145">
        <v>3</v>
      </c>
      <c r="B12" s="143">
        <v>11511101589</v>
      </c>
      <c r="C12" s="143" t="s">
        <v>59</v>
      </c>
      <c r="D12" s="148" t="s">
        <v>178</v>
      </c>
      <c r="E12" s="147">
        <v>2</v>
      </c>
      <c r="G12" s="100" t="s">
        <v>191</v>
      </c>
      <c r="H12" s="143" t="s">
        <v>110</v>
      </c>
      <c r="I12" s="143" t="s">
        <v>111</v>
      </c>
      <c r="J12" s="148" t="s">
        <v>181</v>
      </c>
      <c r="K12" s="147">
        <v>2</v>
      </c>
      <c r="L12" s="3"/>
      <c r="M12" s="100" t="s">
        <v>192</v>
      </c>
      <c r="N12" s="143">
        <v>11511101589</v>
      </c>
      <c r="O12" s="143" t="s">
        <v>59</v>
      </c>
      <c r="P12" s="148" t="s">
        <v>178</v>
      </c>
      <c r="Q12" s="147">
        <v>1</v>
      </c>
      <c r="S12" s="160">
        <v>7</v>
      </c>
      <c r="T12" s="165" t="b">
        <f>FALSE</f>
        <v>0</v>
      </c>
      <c r="U12" s="143" t="s">
        <v>92</v>
      </c>
      <c r="V12" s="148" t="s">
        <v>181</v>
      </c>
      <c r="W12" s="147"/>
      <c r="AB12"/>
    </row>
    <row r="13" spans="1:28" ht="12.75">
      <c r="A13" s="145">
        <v>4</v>
      </c>
      <c r="B13" s="143">
        <v>11891101887</v>
      </c>
      <c r="C13" s="143" t="s">
        <v>114</v>
      </c>
      <c r="D13" s="148" t="s">
        <v>181</v>
      </c>
      <c r="E13" s="147">
        <v>4</v>
      </c>
      <c r="G13" s="100" t="s">
        <v>193</v>
      </c>
      <c r="H13" s="143">
        <v>11891202741</v>
      </c>
      <c r="I13" s="143" t="s">
        <v>112</v>
      </c>
      <c r="J13" s="148" t="s">
        <v>181</v>
      </c>
      <c r="K13" s="147">
        <v>1</v>
      </c>
      <c r="L13" s="3"/>
      <c r="M13" s="100" t="s">
        <v>194</v>
      </c>
      <c r="N13" s="143">
        <v>11891202982</v>
      </c>
      <c r="O13" s="143" t="s">
        <v>66</v>
      </c>
      <c r="P13" s="148" t="s">
        <v>181</v>
      </c>
      <c r="Q13" s="147">
        <v>2</v>
      </c>
      <c r="S13" s="160">
        <v>7</v>
      </c>
      <c r="T13" s="165" t="b">
        <f>FALSE</f>
        <v>0</v>
      </c>
      <c r="U13" s="143" t="s">
        <v>36</v>
      </c>
      <c r="V13" s="148" t="s">
        <v>181</v>
      </c>
      <c r="W13" s="147"/>
      <c r="AB13"/>
    </row>
    <row r="14" spans="1:28" ht="12.75">
      <c r="A14" s="145">
        <v>9</v>
      </c>
      <c r="B14" s="143" t="s">
        <v>110</v>
      </c>
      <c r="C14" s="143" t="s">
        <v>111</v>
      </c>
      <c r="D14" s="144" t="s">
        <v>181</v>
      </c>
      <c r="E14" s="147">
        <v>1</v>
      </c>
      <c r="G14" s="161"/>
      <c r="H14" s="166"/>
      <c r="I14" s="166"/>
      <c r="J14" s="167"/>
      <c r="L14" s="3"/>
      <c r="M14" s="161"/>
      <c r="N14" s="166"/>
      <c r="O14" s="166"/>
      <c r="P14" s="167"/>
      <c r="S14" s="160">
        <v>10</v>
      </c>
      <c r="T14" s="143">
        <v>11891202839</v>
      </c>
      <c r="U14" s="143" t="s">
        <v>77</v>
      </c>
      <c r="V14" s="148" t="s">
        <v>181</v>
      </c>
      <c r="W14" s="147"/>
      <c r="AB14"/>
    </row>
    <row r="15" spans="1:28" ht="12.75">
      <c r="A15" s="140">
        <v>10</v>
      </c>
      <c r="B15" s="140" t="s">
        <v>91</v>
      </c>
      <c r="C15" s="140" t="s">
        <v>92</v>
      </c>
      <c r="D15" s="168" t="s">
        <v>181</v>
      </c>
      <c r="E15" s="147">
        <v>3</v>
      </c>
      <c r="G15" s="161"/>
      <c r="H15" s="162"/>
      <c r="I15" s="162"/>
      <c r="J15" s="163"/>
      <c r="L15" s="3"/>
      <c r="M15" s="161"/>
      <c r="N15" s="162"/>
      <c r="O15" s="162"/>
      <c r="P15" s="163"/>
      <c r="S15" s="160">
        <v>10</v>
      </c>
      <c r="T15" s="143">
        <v>11891101887</v>
      </c>
      <c r="U15" s="143" t="s">
        <v>114</v>
      </c>
      <c r="V15" s="144" t="s">
        <v>181</v>
      </c>
      <c r="W15" s="147"/>
      <c r="AB15"/>
    </row>
    <row r="16" spans="1:28" ht="12.75">
      <c r="A16" s="157"/>
      <c r="C16" s="127"/>
      <c r="D16" s="1"/>
      <c r="E16" s="158"/>
      <c r="L16" s="3"/>
      <c r="O16" s="127"/>
      <c r="P16" s="1"/>
      <c r="S16" s="160">
        <v>10</v>
      </c>
      <c r="T16" s="140" t="s">
        <v>94</v>
      </c>
      <c r="U16" s="140" t="s">
        <v>95</v>
      </c>
      <c r="V16" s="168" t="s">
        <v>181</v>
      </c>
      <c r="W16" s="147"/>
      <c r="AB16"/>
    </row>
    <row r="17" spans="1:28" ht="12.75">
      <c r="A17" s="145" t="s">
        <v>195</v>
      </c>
      <c r="B17" s="143"/>
      <c r="C17" s="143"/>
      <c r="D17" s="148"/>
      <c r="E17" s="97" t="s">
        <v>172</v>
      </c>
      <c r="I17" s="127"/>
      <c r="J17" s="1"/>
      <c r="L17" s="3"/>
      <c r="O17" s="127"/>
      <c r="P17" s="1"/>
      <c r="U17" s="127"/>
      <c r="V17" s="1"/>
      <c r="AB17"/>
    </row>
    <row r="18" spans="1:28" ht="12.75">
      <c r="A18" s="145">
        <v>2</v>
      </c>
      <c r="B18" s="143">
        <v>11891202741</v>
      </c>
      <c r="C18" s="143" t="s">
        <v>112</v>
      </c>
      <c r="D18" s="148" t="s">
        <v>181</v>
      </c>
      <c r="E18" s="147">
        <v>1</v>
      </c>
      <c r="I18" s="127"/>
      <c r="J18" s="1"/>
      <c r="L18" s="3"/>
      <c r="O18" s="127"/>
      <c r="P18" s="1"/>
      <c r="U18" s="127"/>
      <c r="V18" s="1"/>
      <c r="AB18"/>
    </row>
    <row r="19" spans="1:28" ht="12.75">
      <c r="A19" s="145">
        <v>5</v>
      </c>
      <c r="B19" s="143">
        <v>11891202773</v>
      </c>
      <c r="C19" s="143" t="s">
        <v>68</v>
      </c>
      <c r="D19" s="148" t="s">
        <v>181</v>
      </c>
      <c r="E19" s="147">
        <v>2</v>
      </c>
      <c r="I19" s="127"/>
      <c r="J19" s="1"/>
      <c r="L19" s="92"/>
      <c r="O19" s="127"/>
      <c r="P19" s="1"/>
      <c r="U19" s="127"/>
      <c r="V19" s="1"/>
      <c r="AB19"/>
    </row>
    <row r="20" spans="1:28" ht="12.75">
      <c r="A20" s="145">
        <v>8</v>
      </c>
      <c r="B20" s="143" t="s">
        <v>94</v>
      </c>
      <c r="C20" s="143" t="s">
        <v>95</v>
      </c>
      <c r="D20" s="144" t="s">
        <v>181</v>
      </c>
      <c r="E20" s="147">
        <v>4</v>
      </c>
      <c r="I20" s="127"/>
      <c r="J20" s="1"/>
      <c r="L20" s="123"/>
      <c r="O20" s="127"/>
      <c r="P20" s="1"/>
      <c r="AB20"/>
    </row>
    <row r="21" spans="1:28" ht="12.75">
      <c r="A21" s="138">
        <v>11</v>
      </c>
      <c r="B21" s="138">
        <v>11891202769</v>
      </c>
      <c r="C21" s="138" t="s">
        <v>36</v>
      </c>
      <c r="D21" s="139" t="s">
        <v>181</v>
      </c>
      <c r="E21" s="147">
        <v>3</v>
      </c>
      <c r="I21" s="127"/>
      <c r="J21" s="1"/>
      <c r="L21" s="123"/>
      <c r="O21" s="127"/>
      <c r="P21" s="1"/>
      <c r="AB21"/>
    </row>
    <row r="22" spans="1:28" ht="12.75">
      <c r="A22" s="157"/>
      <c r="C22" s="127"/>
      <c r="D22" s="1"/>
      <c r="E22" s="158"/>
      <c r="I22" s="127"/>
      <c r="J22" s="1"/>
      <c r="L22" s="123"/>
      <c r="O22" s="127"/>
      <c r="P22" s="1"/>
      <c r="AB22"/>
    </row>
    <row r="23" spans="1:28" ht="12.75">
      <c r="A23" s="169"/>
      <c r="B23" s="162"/>
      <c r="C23" s="162"/>
      <c r="D23" s="167"/>
      <c r="E23" s="158"/>
      <c r="I23" s="127"/>
      <c r="J23" s="1"/>
      <c r="L23" s="123"/>
      <c r="O23" s="127"/>
      <c r="P23" s="1"/>
      <c r="AB23"/>
    </row>
    <row r="24" spans="1:28" ht="12.75">
      <c r="A24"/>
      <c r="B24"/>
      <c r="I24" s="127"/>
      <c r="J24" s="1"/>
      <c r="L24" s="3"/>
      <c r="O24" s="127"/>
      <c r="P24" s="1"/>
      <c r="AB24"/>
    </row>
    <row r="25" spans="1:28" ht="12.75">
      <c r="A25"/>
      <c r="B25"/>
      <c r="I25" s="127"/>
      <c r="J25" s="1"/>
      <c r="L25" s="3"/>
      <c r="O25" s="127"/>
      <c r="P25" s="1"/>
      <c r="AB25"/>
    </row>
    <row r="26" spans="1:16" ht="12.75">
      <c r="A26"/>
      <c r="B26"/>
      <c r="L26" s="3"/>
      <c r="O26" s="127"/>
      <c r="P26" s="1"/>
    </row>
    <row r="27" spans="1:16" ht="12.75">
      <c r="A27"/>
      <c r="B27"/>
      <c r="L27" s="92"/>
      <c r="O27" s="127"/>
      <c r="P27" s="1"/>
    </row>
    <row r="28" spans="1:16" ht="12.75">
      <c r="A28"/>
      <c r="B28"/>
      <c r="L28" s="123"/>
      <c r="O28" s="127"/>
      <c r="P28" s="1"/>
    </row>
    <row r="29" spans="1:12" ht="12.75">
      <c r="A29"/>
      <c r="B29"/>
      <c r="L29" s="123"/>
    </row>
    <row r="30" spans="1:12" ht="12.75">
      <c r="A30"/>
      <c r="B30"/>
      <c r="L30" s="123"/>
    </row>
    <row r="31" spans="1:12" ht="12.75">
      <c r="A31"/>
      <c r="B31"/>
      <c r="L31" s="123"/>
    </row>
    <row r="32" spans="1:12" ht="12.75">
      <c r="A32"/>
      <c r="B32"/>
      <c r="I32" s="127"/>
      <c r="J32" s="1"/>
      <c r="L32" s="3"/>
    </row>
    <row r="33" spans="1:12" ht="12.75">
      <c r="A33"/>
      <c r="B33"/>
      <c r="I33" s="127"/>
      <c r="J33" s="1"/>
      <c r="L33" s="3"/>
    </row>
    <row r="34" spans="1:16" ht="12.75">
      <c r="A34"/>
      <c r="B34"/>
      <c r="I34" s="127"/>
      <c r="J34" s="1"/>
      <c r="L34" s="3"/>
      <c r="O34" s="127"/>
      <c r="P34" s="1"/>
    </row>
    <row r="35" spans="1:16" ht="12.75">
      <c r="A35"/>
      <c r="B35"/>
      <c r="I35" s="127"/>
      <c r="J35" s="1"/>
      <c r="L35" s="3"/>
      <c r="O35" s="127"/>
      <c r="P35" s="1"/>
    </row>
    <row r="36" spans="1:16" ht="12.75">
      <c r="A36"/>
      <c r="B36"/>
      <c r="I36" s="127"/>
      <c r="J36" s="1"/>
      <c r="L36" s="3"/>
      <c r="O36" s="127"/>
      <c r="P36" s="1"/>
    </row>
    <row r="37" spans="1:16" ht="12.75">
      <c r="A37"/>
      <c r="B37"/>
      <c r="I37" s="127"/>
      <c r="J37" s="1"/>
      <c r="L37" s="3"/>
      <c r="O37" s="127"/>
      <c r="P37" s="1"/>
    </row>
    <row r="38" spans="1:16" ht="12.75">
      <c r="A38"/>
      <c r="B38"/>
      <c r="I38" s="127"/>
      <c r="J38" s="1"/>
      <c r="L38" s="3"/>
      <c r="O38" s="127"/>
      <c r="P38" s="1"/>
    </row>
    <row r="39" spans="1:16" ht="12.75">
      <c r="A39"/>
      <c r="B39"/>
      <c r="I39" s="127"/>
      <c r="J39" s="1"/>
      <c r="L39" s="92"/>
      <c r="O39" s="127"/>
      <c r="P39" s="1"/>
    </row>
    <row r="40" spans="1:16" ht="12.75">
      <c r="A40"/>
      <c r="B40"/>
      <c r="I40" s="127"/>
      <c r="J40" s="1"/>
      <c r="L40" s="123"/>
      <c r="O40" s="127"/>
      <c r="P40" s="1"/>
    </row>
    <row r="41" spans="1:16" ht="12.75">
      <c r="A41"/>
      <c r="B41"/>
      <c r="I41" s="127"/>
      <c r="J41" s="1"/>
      <c r="L41" s="123"/>
      <c r="O41" s="127"/>
      <c r="P41" s="1"/>
    </row>
    <row r="42" spans="1:16" ht="12.75">
      <c r="A42"/>
      <c r="B42"/>
      <c r="I42" s="127"/>
      <c r="J42" s="1"/>
      <c r="L42" s="123"/>
      <c r="O42" s="127"/>
      <c r="P42" s="1"/>
    </row>
    <row r="43" spans="1:16" ht="12.75">
      <c r="A43"/>
      <c r="B43"/>
      <c r="I43" s="127"/>
      <c r="J43" s="1"/>
      <c r="L43" s="123"/>
      <c r="O43" s="127"/>
      <c r="P43" s="1"/>
    </row>
    <row r="44" spans="1:16" ht="12.75">
      <c r="A44"/>
      <c r="B44"/>
      <c r="I44" s="127"/>
      <c r="J44" s="1"/>
      <c r="L44" s="3"/>
      <c r="O44" s="127"/>
      <c r="P44" s="1"/>
    </row>
    <row r="45" spans="1:16" ht="12.75">
      <c r="A45"/>
      <c r="B45"/>
      <c r="O45" s="127"/>
      <c r="P45" s="1"/>
    </row>
    <row r="46" spans="1:16" ht="12.75">
      <c r="A46"/>
      <c r="B46"/>
      <c r="O46" s="127"/>
      <c r="P46" s="1"/>
    </row>
    <row r="47" spans="3:16" ht="12.75">
      <c r="C47" s="127"/>
      <c r="D47" s="1"/>
      <c r="O47" s="127"/>
      <c r="P47" s="1"/>
    </row>
    <row r="48" spans="3:16" ht="12.75">
      <c r="C48" s="127"/>
      <c r="D48" s="1"/>
      <c r="O48" s="127"/>
      <c r="P48" s="1"/>
    </row>
    <row r="49" spans="3:16" ht="12.75">
      <c r="C49" s="127"/>
      <c r="D49" s="1"/>
      <c r="O49" s="127"/>
      <c r="P49" s="1"/>
    </row>
    <row r="50" spans="1:16" ht="12.75">
      <c r="A50"/>
      <c r="B50"/>
      <c r="O50" s="127"/>
      <c r="P50" s="1"/>
    </row>
    <row r="51" spans="1:2" ht="12.75">
      <c r="A51"/>
      <c r="B51"/>
    </row>
    <row r="52" spans="1:10" ht="12.75">
      <c r="A52"/>
      <c r="B52"/>
      <c r="I52" s="127"/>
      <c r="J52" s="1"/>
    </row>
    <row r="53" spans="1:10" ht="12.75">
      <c r="A53"/>
      <c r="B53"/>
      <c r="I53" s="127"/>
      <c r="J53" s="1"/>
    </row>
    <row r="54" spans="1:10" ht="12.75">
      <c r="A54"/>
      <c r="B54"/>
      <c r="I54" s="127"/>
      <c r="J54" s="1"/>
    </row>
    <row r="55" spans="3:10" ht="12.75">
      <c r="C55" s="127"/>
      <c r="D55" s="1"/>
      <c r="I55" s="127"/>
      <c r="J55" s="1"/>
    </row>
    <row r="56" spans="3:10" ht="12.75">
      <c r="C56" s="127"/>
      <c r="D56" s="1"/>
      <c r="I56" s="127"/>
      <c r="J56" s="1"/>
    </row>
    <row r="57" spans="3:4" ht="12.75">
      <c r="C57" s="127"/>
      <c r="D57" s="1"/>
    </row>
    <row r="58" spans="3:4" ht="12.75">
      <c r="C58" s="127"/>
      <c r="D58" s="1"/>
    </row>
    <row r="59" spans="3:4" ht="12.75">
      <c r="C59" s="127"/>
      <c r="D59" s="1"/>
    </row>
    <row r="60" spans="1:2" ht="12.75">
      <c r="A60"/>
      <c r="B60"/>
    </row>
    <row r="61" spans="1:2" ht="12.75">
      <c r="A61"/>
      <c r="B61"/>
    </row>
    <row r="62" spans="1:2" ht="12.75">
      <c r="A62"/>
      <c r="B62"/>
    </row>
    <row r="63" spans="1:2" ht="12.75">
      <c r="A63"/>
      <c r="B63"/>
    </row>
    <row r="64" spans="1:2" ht="12.75">
      <c r="A64"/>
      <c r="B64"/>
    </row>
    <row r="65" spans="3:4" ht="12.75">
      <c r="C65" s="127"/>
      <c r="D65" s="1"/>
    </row>
    <row r="66" spans="3:4" ht="12.75">
      <c r="C66" s="127"/>
      <c r="D66" s="1"/>
    </row>
    <row r="67" spans="3:4" ht="12.75">
      <c r="C67" s="127"/>
      <c r="D67" s="1"/>
    </row>
    <row r="68" spans="3:4" ht="12.75">
      <c r="C68" s="127"/>
      <c r="D68" s="1"/>
    </row>
    <row r="69" spans="3:4" ht="12.75">
      <c r="C69" s="127"/>
      <c r="D69" s="1"/>
    </row>
    <row r="70" spans="1:2" ht="12.75">
      <c r="A70"/>
      <c r="B70"/>
    </row>
    <row r="71" spans="1:2" ht="12.75">
      <c r="A71"/>
      <c r="B71"/>
    </row>
    <row r="72" spans="1:2" ht="12.75">
      <c r="A72"/>
      <c r="B72"/>
    </row>
    <row r="73" spans="1:2" ht="12.75">
      <c r="A73"/>
      <c r="B73"/>
    </row>
    <row r="74" spans="1:2" ht="12.75">
      <c r="A74"/>
      <c r="B74"/>
    </row>
    <row r="75" spans="3:4" ht="12.75">
      <c r="C75" s="127"/>
      <c r="D75" s="1"/>
    </row>
    <row r="76" spans="3:4" ht="12.75">
      <c r="C76" s="127"/>
      <c r="D76" s="1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  <colBreaks count="1" manualBreakCount="1">
    <brk id="1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G52"/>
  <sheetViews>
    <sheetView view="pageBreakPreview" zoomScale="90" zoomScaleNormal="93" zoomScaleSheetLayoutView="90" workbookViewId="0" topLeftCell="A1">
      <pane ySplit="3" topLeftCell="A4" activePane="bottomLeft" state="frozen"/>
      <selection pane="topLeft" activeCell="A1" sqref="A1"/>
      <selection pane="bottomLeft" activeCell="H3" sqref="H3"/>
    </sheetView>
  </sheetViews>
  <sheetFormatPr defaultColWidth="6.8515625" defaultRowHeight="15.75" customHeight="1"/>
  <cols>
    <col min="1" max="1" width="2.8515625" style="1" customWidth="1"/>
    <col min="2" max="2" width="14.140625" style="2" customWidth="1"/>
    <col min="3" max="3" width="18.7109375" style="3" customWidth="1"/>
    <col min="4" max="4" width="9.140625" style="0" customWidth="1"/>
    <col min="5" max="5" width="10.7109375" style="0" customWidth="1"/>
    <col min="6" max="6" width="12.00390625" style="1" customWidth="1"/>
    <col min="7" max="7" width="7.140625" style="1" customWidth="1"/>
    <col min="8" max="8" width="12.00390625" style="1" customWidth="1"/>
    <col min="9" max="9" width="11.57421875" style="1" customWidth="1"/>
    <col min="10" max="10" width="8.140625" style="1" customWidth="1"/>
    <col min="11" max="11" width="9.7109375" style="0" customWidth="1"/>
    <col min="12" max="13" width="9.421875" style="1" customWidth="1"/>
    <col min="14" max="14" width="8.57421875" style="1" customWidth="1"/>
    <col min="15" max="15" width="8.00390625" style="1" customWidth="1"/>
    <col min="16" max="16" width="2.00390625" style="4" customWidth="1"/>
    <col min="17" max="17" width="0" style="5" hidden="1" customWidth="1"/>
    <col min="18" max="19" width="0" style="1" hidden="1" customWidth="1"/>
    <col min="20" max="20" width="0" style="0" hidden="1" customWidth="1"/>
    <col min="21" max="21" width="0" style="5" hidden="1" customWidth="1"/>
    <col min="22" max="22" width="0" style="1" hidden="1" customWidth="1"/>
    <col min="23" max="33" width="0" style="0" hidden="1" customWidth="1"/>
    <col min="34" max="247" width="7.140625" style="0" customWidth="1"/>
    <col min="248" max="16384" width="11.57421875" style="0" customWidth="1"/>
  </cols>
  <sheetData>
    <row r="1" spans="1:30" ht="15.75" customHeight="1">
      <c r="A1" s="6"/>
      <c r="C1" s="7"/>
      <c r="D1" s="6"/>
      <c r="E1" s="6"/>
      <c r="F1" s="8" t="s">
        <v>0</v>
      </c>
      <c r="G1" s="8"/>
      <c r="H1" s="8"/>
      <c r="I1" s="8"/>
      <c r="J1" s="8"/>
      <c r="K1" s="8"/>
      <c r="L1" s="6"/>
      <c r="M1" s="6"/>
      <c r="N1" s="6"/>
      <c r="O1" s="6"/>
      <c r="P1" s="9"/>
      <c r="Q1" s="8" t="s">
        <v>1</v>
      </c>
      <c r="R1" s="8"/>
      <c r="S1" s="8"/>
      <c r="T1" s="8"/>
      <c r="U1" s="8" t="s">
        <v>2</v>
      </c>
      <c r="V1" s="8"/>
      <c r="W1" s="8"/>
      <c r="X1" s="10"/>
      <c r="AA1">
        <v>1</v>
      </c>
      <c r="AB1">
        <v>2</v>
      </c>
      <c r="AC1">
        <v>3</v>
      </c>
      <c r="AD1">
        <v>4</v>
      </c>
    </row>
    <row r="2" spans="1:30" ht="15.75" customHeight="1">
      <c r="A2" s="11"/>
      <c r="B2" s="12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9"/>
      <c r="Q2" s="13" t="s">
        <v>3</v>
      </c>
      <c r="R2" s="13" t="s">
        <v>4</v>
      </c>
      <c r="S2" s="13" t="s">
        <v>5</v>
      </c>
      <c r="T2" s="13"/>
      <c r="U2" s="14"/>
      <c r="V2" s="15"/>
      <c r="W2" s="13">
        <v>2</v>
      </c>
      <c r="X2" s="16"/>
      <c r="Y2" s="16"/>
      <c r="AA2" t="s">
        <v>6</v>
      </c>
      <c r="AB2" t="s">
        <v>7</v>
      </c>
      <c r="AC2" t="s">
        <v>8</v>
      </c>
      <c r="AD2" t="s">
        <v>9</v>
      </c>
    </row>
    <row r="3" spans="1:30" ht="15.75" customHeight="1">
      <c r="A3" s="17"/>
      <c r="B3" s="18"/>
      <c r="C3" s="19" t="s">
        <v>10</v>
      </c>
      <c r="D3" s="20" t="s">
        <v>11</v>
      </c>
      <c r="E3" s="20" t="s">
        <v>12</v>
      </c>
      <c r="F3" s="20" t="s">
        <v>13</v>
      </c>
      <c r="G3" s="20" t="s">
        <v>14</v>
      </c>
      <c r="H3" s="20" t="s">
        <v>15</v>
      </c>
      <c r="I3" s="20" t="s">
        <v>16</v>
      </c>
      <c r="J3" s="20" t="s">
        <v>17</v>
      </c>
      <c r="K3" s="20" t="s">
        <v>18</v>
      </c>
      <c r="L3" s="21" t="s">
        <v>19</v>
      </c>
      <c r="M3" s="21" t="s">
        <v>20</v>
      </c>
      <c r="N3" s="21" t="s">
        <v>22</v>
      </c>
      <c r="O3" s="21" t="s">
        <v>138</v>
      </c>
      <c r="P3" s="22"/>
      <c r="Q3" s="23" t="s">
        <v>23</v>
      </c>
      <c r="R3" s="20" t="s">
        <v>24</v>
      </c>
      <c r="S3" s="20" t="s">
        <v>25</v>
      </c>
      <c r="T3" s="24" t="s">
        <v>6</v>
      </c>
      <c r="U3" s="23" t="s">
        <v>23</v>
      </c>
      <c r="V3" s="20" t="s">
        <v>25</v>
      </c>
      <c r="W3" s="25" t="e">
        <f>HLOOKUP(#REF!,$AA$1:$AD$3,2,0)</f>
        <v>#REF!</v>
      </c>
      <c r="X3" s="10"/>
      <c r="Y3" s="26" t="s">
        <v>26</v>
      </c>
      <c r="Z3" s="1" t="s">
        <v>27</v>
      </c>
      <c r="AA3" t="s">
        <v>28</v>
      </c>
      <c r="AB3" t="s">
        <v>29</v>
      </c>
      <c r="AC3" t="s">
        <v>30</v>
      </c>
      <c r="AD3" t="s">
        <v>31</v>
      </c>
    </row>
    <row r="4" spans="2:33" ht="15.75" customHeight="1" hidden="1">
      <c r="B4" s="2" t="s">
        <v>96</v>
      </c>
      <c r="C4" s="38" t="s">
        <v>97</v>
      </c>
      <c r="E4">
        <v>43</v>
      </c>
      <c r="F4" s="41">
        <v>34427</v>
      </c>
      <c r="G4" s="1" t="s">
        <v>33</v>
      </c>
      <c r="H4" s="1" t="s">
        <v>34</v>
      </c>
      <c r="I4" s="1" t="s">
        <v>38</v>
      </c>
      <c r="J4" s="1">
        <v>58</v>
      </c>
      <c r="K4" s="30">
        <v>100</v>
      </c>
      <c r="M4" s="1">
        <v>62</v>
      </c>
      <c r="N4" s="1">
        <v>100</v>
      </c>
      <c r="O4" s="46">
        <f>SUM(J4:N4)</f>
        <v>320</v>
      </c>
      <c r="P4" s="31"/>
      <c r="R4" s="32"/>
      <c r="T4" s="33"/>
      <c r="W4" s="33"/>
      <c r="X4" s="34"/>
      <c r="Z4" s="35"/>
      <c r="AA4" s="35"/>
      <c r="AB4" s="35"/>
      <c r="AC4" s="35"/>
      <c r="AD4" s="35"/>
      <c r="AE4" s="36"/>
      <c r="AF4" s="36"/>
      <c r="AG4" s="1"/>
    </row>
    <row r="5" spans="3:33" ht="15.75" customHeight="1">
      <c r="C5" s="28" t="s">
        <v>48</v>
      </c>
      <c r="F5" s="29">
        <v>30961</v>
      </c>
      <c r="G5" s="1" t="s">
        <v>37</v>
      </c>
      <c r="H5" s="1" t="s">
        <v>49</v>
      </c>
      <c r="I5" s="1" t="s">
        <v>50</v>
      </c>
      <c r="J5" s="1">
        <v>78</v>
      </c>
      <c r="K5" s="30">
        <v>78</v>
      </c>
      <c r="L5" s="1">
        <v>62</v>
      </c>
      <c r="N5" s="1">
        <v>58</v>
      </c>
      <c r="O5" s="46">
        <f>SUM(J5:N5)</f>
        <v>276</v>
      </c>
      <c r="P5" s="31"/>
      <c r="R5" s="32"/>
      <c r="T5" s="33"/>
      <c r="W5" s="33"/>
      <c r="X5" s="34"/>
      <c r="Z5" s="35"/>
      <c r="AA5" s="35"/>
      <c r="AB5" s="35"/>
      <c r="AC5" s="35"/>
      <c r="AD5" s="35"/>
      <c r="AE5" s="36"/>
      <c r="AF5" s="36"/>
      <c r="AG5" s="1"/>
    </row>
    <row r="6" spans="2:33" ht="15.75" customHeight="1" hidden="1">
      <c r="B6" s="27">
        <v>21891101624</v>
      </c>
      <c r="C6" s="40" t="s">
        <v>74</v>
      </c>
      <c r="E6">
        <v>37</v>
      </c>
      <c r="F6" s="29">
        <v>33279</v>
      </c>
      <c r="G6" s="1" t="s">
        <v>33</v>
      </c>
      <c r="H6" s="1" t="s">
        <v>34</v>
      </c>
      <c r="I6" s="1" t="s">
        <v>40</v>
      </c>
      <c r="J6" s="1">
        <v>100</v>
      </c>
      <c r="K6" s="30">
        <v>86</v>
      </c>
      <c r="M6" s="1">
        <v>55</v>
      </c>
      <c r="N6" s="1">
        <v>72</v>
      </c>
      <c r="O6" s="46">
        <f>SUM(J6:N6)</f>
        <v>313</v>
      </c>
      <c r="P6" s="31"/>
      <c r="R6" s="32"/>
      <c r="T6" s="33"/>
      <c r="W6" s="33"/>
      <c r="X6" s="34"/>
      <c r="Z6" s="35"/>
      <c r="AA6" s="35"/>
      <c r="AB6" s="35"/>
      <c r="AC6" s="35"/>
      <c r="AD6" s="35"/>
      <c r="AE6" s="36"/>
      <c r="AF6" s="36"/>
      <c r="AG6" s="1"/>
    </row>
    <row r="7" spans="3:33" ht="15.75" customHeight="1">
      <c r="C7" s="28" t="s">
        <v>39</v>
      </c>
      <c r="F7" s="29">
        <v>32014</v>
      </c>
      <c r="G7" s="1" t="s">
        <v>37</v>
      </c>
      <c r="H7" s="1" t="s">
        <v>34</v>
      </c>
      <c r="I7" s="37" t="s">
        <v>40</v>
      </c>
      <c r="J7" s="1">
        <v>86</v>
      </c>
      <c r="K7" s="1">
        <v>86</v>
      </c>
      <c r="N7" s="1">
        <v>86</v>
      </c>
      <c r="O7" s="46">
        <f>SUM(J7:N7)</f>
        <v>258</v>
      </c>
      <c r="P7" s="31"/>
      <c r="R7" s="32"/>
      <c r="T7" s="33"/>
      <c r="W7" s="33"/>
      <c r="X7" s="34"/>
      <c r="Z7" s="35"/>
      <c r="AA7" s="35"/>
      <c r="AB7" s="35"/>
      <c r="AC7" s="35"/>
      <c r="AD7" s="35"/>
      <c r="AE7" s="36"/>
      <c r="AF7" s="36"/>
      <c r="AG7" s="1"/>
    </row>
    <row r="8" spans="2:33" ht="15.75" customHeight="1" hidden="1">
      <c r="B8" s="27">
        <v>21891203126</v>
      </c>
      <c r="C8" s="38" t="s">
        <v>57</v>
      </c>
      <c r="E8">
        <v>13</v>
      </c>
      <c r="F8" s="29">
        <v>32652</v>
      </c>
      <c r="G8" s="1" t="s">
        <v>33</v>
      </c>
      <c r="H8" s="1" t="s">
        <v>34</v>
      </c>
      <c r="I8" s="1" t="s">
        <v>44</v>
      </c>
      <c r="J8" s="1">
        <v>72</v>
      </c>
      <c r="K8" s="30">
        <v>66</v>
      </c>
      <c r="M8" s="1">
        <v>78</v>
      </c>
      <c r="N8" s="1">
        <v>86</v>
      </c>
      <c r="O8" s="46">
        <f>SUM(J8:N8)</f>
        <v>302</v>
      </c>
      <c r="P8" s="31"/>
      <c r="R8" s="32"/>
      <c r="T8" s="33"/>
      <c r="W8" s="33"/>
      <c r="X8" s="34"/>
      <c r="Z8" s="35"/>
      <c r="AA8" s="35"/>
      <c r="AB8" s="35"/>
      <c r="AC8" s="35"/>
      <c r="AD8" s="35"/>
      <c r="AE8" s="36"/>
      <c r="AF8" s="36"/>
      <c r="AG8" s="1"/>
    </row>
    <row r="9" spans="2:33" ht="15.75" customHeight="1" hidden="1">
      <c r="B9" s="27">
        <v>21891203022</v>
      </c>
      <c r="C9" s="28" t="s">
        <v>32</v>
      </c>
      <c r="D9">
        <v>383</v>
      </c>
      <c r="E9">
        <v>24</v>
      </c>
      <c r="F9" s="29">
        <v>33762</v>
      </c>
      <c r="G9" s="1" t="s">
        <v>33</v>
      </c>
      <c r="H9" s="1" t="s">
        <v>34</v>
      </c>
      <c r="I9" s="1" t="s">
        <v>35</v>
      </c>
      <c r="J9" s="1">
        <v>78</v>
      </c>
      <c r="K9" s="30">
        <v>78</v>
      </c>
      <c r="M9" s="1">
        <v>52</v>
      </c>
      <c r="N9" s="1">
        <v>78</v>
      </c>
      <c r="O9" s="46">
        <f>SUM(J9:N9)</f>
        <v>286</v>
      </c>
      <c r="P9" s="31"/>
      <c r="R9" s="32"/>
      <c r="T9" s="33"/>
      <c r="W9" s="33"/>
      <c r="X9" s="34"/>
      <c r="Z9" s="35"/>
      <c r="AA9" s="35"/>
      <c r="AB9" s="35"/>
      <c r="AC9" s="35"/>
      <c r="AD9" s="35"/>
      <c r="AE9" s="36"/>
      <c r="AF9" s="36"/>
      <c r="AG9" s="1"/>
    </row>
    <row r="10" spans="2:33" ht="15.75" customHeight="1">
      <c r="B10" s="27">
        <v>11891101609</v>
      </c>
      <c r="C10" s="38" t="s">
        <v>69</v>
      </c>
      <c r="D10">
        <v>459</v>
      </c>
      <c r="E10">
        <v>28</v>
      </c>
      <c r="F10" s="29">
        <v>34243</v>
      </c>
      <c r="G10" s="39" t="s">
        <v>37</v>
      </c>
      <c r="H10" s="1" t="s">
        <v>34</v>
      </c>
      <c r="I10" s="1" t="s">
        <v>38</v>
      </c>
      <c r="J10" s="1">
        <v>55</v>
      </c>
      <c r="K10" s="30">
        <v>72</v>
      </c>
      <c r="L10" s="1">
        <v>66</v>
      </c>
      <c r="N10" s="1">
        <v>62</v>
      </c>
      <c r="O10" s="46">
        <f>SUM(J10:N10)</f>
        <v>255</v>
      </c>
      <c r="P10" s="31"/>
      <c r="R10" s="32"/>
      <c r="T10" s="33"/>
      <c r="W10" s="33"/>
      <c r="X10" s="34"/>
      <c r="Z10" s="35"/>
      <c r="AA10" s="35"/>
      <c r="AB10" s="35"/>
      <c r="AC10" s="35"/>
      <c r="AD10" s="35"/>
      <c r="AE10" s="36"/>
      <c r="AF10" s="36"/>
      <c r="AG10" s="1"/>
    </row>
    <row r="11" spans="3:33" ht="15.75" customHeight="1">
      <c r="C11" s="38" t="s">
        <v>89</v>
      </c>
      <c r="F11" s="41">
        <v>32272</v>
      </c>
      <c r="G11" s="1" t="s">
        <v>37</v>
      </c>
      <c r="H11" s="1" t="s">
        <v>49</v>
      </c>
      <c r="I11" s="1" t="s">
        <v>50</v>
      </c>
      <c r="J11" s="1">
        <v>72</v>
      </c>
      <c r="K11" s="30">
        <v>100</v>
      </c>
      <c r="M11" s="1">
        <v>36</v>
      </c>
      <c r="N11" s="1">
        <v>44</v>
      </c>
      <c r="O11" s="46">
        <f>SUM(J11:N11)</f>
        <v>252</v>
      </c>
      <c r="P11" s="31"/>
      <c r="R11" s="32"/>
      <c r="T11" s="33"/>
      <c r="W11" s="33"/>
      <c r="X11" s="34"/>
      <c r="Z11" s="35"/>
      <c r="AA11" s="35"/>
      <c r="AB11" s="35"/>
      <c r="AC11" s="35"/>
      <c r="AD11" s="35"/>
      <c r="AE11" s="36"/>
      <c r="AF11" s="36"/>
      <c r="AG11" s="1"/>
    </row>
    <row r="12" spans="3:33" ht="15.75" customHeight="1">
      <c r="C12" s="28" t="s">
        <v>64</v>
      </c>
      <c r="F12" s="29">
        <v>30386</v>
      </c>
      <c r="G12" s="1" t="s">
        <v>37</v>
      </c>
      <c r="H12" s="1" t="s">
        <v>34</v>
      </c>
      <c r="I12" s="1" t="s">
        <v>40</v>
      </c>
      <c r="J12" s="1">
        <v>50</v>
      </c>
      <c r="K12" s="30">
        <v>62</v>
      </c>
      <c r="L12" s="1">
        <v>78</v>
      </c>
      <c r="N12" s="1">
        <v>50</v>
      </c>
      <c r="O12" s="46">
        <f>SUM(J12:N12)</f>
        <v>240</v>
      </c>
      <c r="P12" s="31"/>
      <c r="R12" s="32"/>
      <c r="T12" s="33"/>
      <c r="W12" s="33"/>
      <c r="X12" s="34"/>
      <c r="Z12" s="35"/>
      <c r="AA12" s="35"/>
      <c r="AB12" s="35"/>
      <c r="AC12" s="35"/>
      <c r="AD12" s="35"/>
      <c r="AE12" s="36"/>
      <c r="AF12" s="36"/>
      <c r="AG12" s="1"/>
    </row>
    <row r="13" spans="3:33" ht="15.75" customHeight="1">
      <c r="C13" s="38" t="s">
        <v>83</v>
      </c>
      <c r="F13" s="29">
        <v>31888</v>
      </c>
      <c r="G13" s="1" t="s">
        <v>37</v>
      </c>
      <c r="H13" s="1" t="s">
        <v>49</v>
      </c>
      <c r="I13" s="1" t="s">
        <v>50</v>
      </c>
      <c r="J13" s="1">
        <v>41</v>
      </c>
      <c r="K13" s="30"/>
      <c r="L13" s="1">
        <v>100</v>
      </c>
      <c r="N13" s="1">
        <v>78</v>
      </c>
      <c r="O13" s="46">
        <f>SUM(J13:N13)</f>
        <v>219</v>
      </c>
      <c r="P13" s="31"/>
      <c r="R13" s="32"/>
      <c r="T13" s="33"/>
      <c r="W13" s="33"/>
      <c r="X13" s="34"/>
      <c r="Z13" s="35"/>
      <c r="AA13" s="35"/>
      <c r="AB13" s="35"/>
      <c r="AC13" s="35"/>
      <c r="AD13" s="35"/>
      <c r="AE13" s="36"/>
      <c r="AF13" s="36"/>
      <c r="AG13" s="1"/>
    </row>
    <row r="14" spans="2:33" ht="15.75" customHeight="1">
      <c r="B14" s="27">
        <v>11891203145</v>
      </c>
      <c r="C14" s="28" t="s">
        <v>51</v>
      </c>
      <c r="E14">
        <v>5</v>
      </c>
      <c r="F14" s="29">
        <v>35457</v>
      </c>
      <c r="G14" s="1" t="s">
        <v>37</v>
      </c>
      <c r="H14" s="1" t="s">
        <v>34</v>
      </c>
      <c r="I14" s="1" t="s">
        <v>44</v>
      </c>
      <c r="J14" s="1">
        <v>58</v>
      </c>
      <c r="K14" s="30"/>
      <c r="M14" s="1">
        <v>78</v>
      </c>
      <c r="N14" s="1">
        <v>72</v>
      </c>
      <c r="O14" s="46">
        <f>SUM(J14:N14)</f>
        <v>208</v>
      </c>
      <c r="P14" s="31"/>
      <c r="R14" s="32"/>
      <c r="T14" s="33"/>
      <c r="W14" s="33"/>
      <c r="X14" s="34"/>
      <c r="Z14" s="35"/>
      <c r="AA14" s="35"/>
      <c r="AB14" s="35"/>
      <c r="AC14" s="35"/>
      <c r="AD14" s="35"/>
      <c r="AE14" s="36"/>
      <c r="AF14" s="36"/>
      <c r="AG14" s="1"/>
    </row>
    <row r="15" spans="2:33" ht="15.75" customHeight="1">
      <c r="B15" s="27">
        <v>11891202773</v>
      </c>
      <c r="C15" s="38" t="s">
        <v>68</v>
      </c>
      <c r="D15">
        <v>157</v>
      </c>
      <c r="E15">
        <v>51</v>
      </c>
      <c r="F15" s="29">
        <v>35139</v>
      </c>
      <c r="G15" s="1" t="s">
        <v>37</v>
      </c>
      <c r="H15" s="1" t="s">
        <v>34</v>
      </c>
      <c r="I15" s="1" t="s">
        <v>40</v>
      </c>
      <c r="J15" s="1">
        <v>50</v>
      </c>
      <c r="K15" s="1">
        <v>50</v>
      </c>
      <c r="M15" s="1">
        <v>62</v>
      </c>
      <c r="N15" s="1">
        <v>37</v>
      </c>
      <c r="O15" s="46">
        <f>SUM(J15:N15)</f>
        <v>199</v>
      </c>
      <c r="P15" s="31"/>
      <c r="R15" s="32"/>
      <c r="T15" s="33"/>
      <c r="W15" s="33"/>
      <c r="X15" s="34"/>
      <c r="Z15" s="35"/>
      <c r="AA15" s="35"/>
      <c r="AB15" s="35"/>
      <c r="AC15" s="35"/>
      <c r="AD15" s="35"/>
      <c r="AE15" s="36"/>
      <c r="AF15" s="36"/>
      <c r="AG15" s="1"/>
    </row>
    <row r="16" spans="2:33" ht="15.75" customHeight="1">
      <c r="B16" s="27">
        <v>11511303459</v>
      </c>
      <c r="C16" s="38" t="s">
        <v>61</v>
      </c>
      <c r="D16">
        <v>886</v>
      </c>
      <c r="E16">
        <v>187</v>
      </c>
      <c r="F16" s="29">
        <v>33179</v>
      </c>
      <c r="G16" s="1" t="s">
        <v>37</v>
      </c>
      <c r="H16" s="1" t="s">
        <v>49</v>
      </c>
      <c r="I16" s="1" t="s">
        <v>62</v>
      </c>
      <c r="J16" s="1">
        <v>41</v>
      </c>
      <c r="K16" s="30">
        <v>55</v>
      </c>
      <c r="M16" s="1">
        <v>36</v>
      </c>
      <c r="N16" s="1">
        <v>52</v>
      </c>
      <c r="O16" s="46">
        <f>SUM(J16:N16)</f>
        <v>184</v>
      </c>
      <c r="P16" s="31"/>
      <c r="R16" s="32"/>
      <c r="T16" s="33"/>
      <c r="W16" s="33"/>
      <c r="X16" s="34"/>
      <c r="Z16" s="35"/>
      <c r="AA16" s="35"/>
      <c r="AB16" s="35"/>
      <c r="AC16" s="35"/>
      <c r="AD16" s="35"/>
      <c r="AE16" s="36"/>
      <c r="AF16" s="36"/>
      <c r="AG16" s="1"/>
    </row>
    <row r="17" spans="3:33" ht="15.75" customHeight="1">
      <c r="C17" s="38" t="s">
        <v>93</v>
      </c>
      <c r="D17" s="3"/>
      <c r="E17" s="3"/>
      <c r="F17" s="41">
        <v>35571</v>
      </c>
      <c r="G17" s="39" t="s">
        <v>37</v>
      </c>
      <c r="H17" s="1" t="s">
        <v>34</v>
      </c>
      <c r="I17" s="1" t="s">
        <v>38</v>
      </c>
      <c r="K17" s="30">
        <v>66</v>
      </c>
      <c r="L17" s="1">
        <v>72</v>
      </c>
      <c r="N17" s="1">
        <v>44</v>
      </c>
      <c r="O17" s="46">
        <f>SUM(J17:N17)</f>
        <v>182</v>
      </c>
      <c r="P17" s="31"/>
      <c r="R17" s="32"/>
      <c r="T17" s="33"/>
      <c r="W17" s="33"/>
      <c r="X17" s="34"/>
      <c r="Z17" s="35"/>
      <c r="AA17" s="35"/>
      <c r="AB17" s="35"/>
      <c r="AC17" s="35"/>
      <c r="AD17" s="35"/>
      <c r="AE17" s="36"/>
      <c r="AF17" s="36"/>
      <c r="AG17" s="1"/>
    </row>
    <row r="18" spans="3:33" ht="15.75" customHeight="1">
      <c r="C18" s="38" t="s">
        <v>99</v>
      </c>
      <c r="F18" s="41">
        <v>32148</v>
      </c>
      <c r="G18" s="1" t="s">
        <v>37</v>
      </c>
      <c r="H18" s="1" t="s">
        <v>34</v>
      </c>
      <c r="I18" s="1" t="s">
        <v>44</v>
      </c>
      <c r="J18" s="1">
        <v>100</v>
      </c>
      <c r="K18" s="30"/>
      <c r="N18" s="1">
        <v>72</v>
      </c>
      <c r="O18" s="46">
        <f>SUM(J18:N18)</f>
        <v>172</v>
      </c>
      <c r="P18" s="31"/>
      <c r="R18" s="32"/>
      <c r="T18" s="33"/>
      <c r="W18" s="33"/>
      <c r="X18" s="34"/>
      <c r="Z18" s="35"/>
      <c r="AA18" s="35"/>
      <c r="AB18" s="35"/>
      <c r="AC18" s="35"/>
      <c r="AD18" s="35"/>
      <c r="AE18" s="36"/>
      <c r="AF18" s="36"/>
      <c r="AG18" s="1"/>
    </row>
    <row r="19" spans="2:33" ht="15.75" customHeight="1" hidden="1">
      <c r="B19" s="27">
        <v>21511101833</v>
      </c>
      <c r="C19" s="40" t="s">
        <v>81</v>
      </c>
      <c r="E19">
        <v>2</v>
      </c>
      <c r="F19" s="29">
        <v>30750</v>
      </c>
      <c r="G19" s="1" t="s">
        <v>33</v>
      </c>
      <c r="H19" s="37" t="s">
        <v>49</v>
      </c>
      <c r="I19" s="37" t="s">
        <v>62</v>
      </c>
      <c r="J19" s="1">
        <v>86</v>
      </c>
      <c r="K19" s="30"/>
      <c r="M19" s="1">
        <v>86</v>
      </c>
      <c r="O19" s="46">
        <f>SUM(J19:N19)</f>
        <v>172</v>
      </c>
      <c r="P19" s="31"/>
      <c r="R19" s="32"/>
      <c r="T19" s="33"/>
      <c r="W19" s="33"/>
      <c r="X19" s="34"/>
      <c r="Z19" s="35"/>
      <c r="AA19" s="35"/>
      <c r="AB19" s="35"/>
      <c r="AC19" s="35"/>
      <c r="AD19" s="35"/>
      <c r="AE19" s="36"/>
      <c r="AF19" s="36"/>
      <c r="AG19" s="1"/>
    </row>
    <row r="20" spans="2:33" ht="15.75" customHeight="1">
      <c r="B20" s="27">
        <v>11891203152</v>
      </c>
      <c r="C20" s="28" t="s">
        <v>53</v>
      </c>
      <c r="E20">
        <v>16</v>
      </c>
      <c r="F20" s="29">
        <v>35827</v>
      </c>
      <c r="G20" s="1" t="s">
        <v>37</v>
      </c>
      <c r="H20" s="1" t="s">
        <v>34</v>
      </c>
      <c r="I20" s="1" t="s">
        <v>44</v>
      </c>
      <c r="J20" s="1">
        <v>50</v>
      </c>
      <c r="K20" s="30"/>
      <c r="M20" s="1">
        <v>66</v>
      </c>
      <c r="N20" s="1">
        <v>35</v>
      </c>
      <c r="O20" s="46">
        <f>SUM(J20:N20)</f>
        <v>151</v>
      </c>
      <c r="P20" s="31"/>
      <c r="R20" s="32"/>
      <c r="T20" s="33"/>
      <c r="W20" s="33"/>
      <c r="X20" s="34"/>
      <c r="Z20" s="35"/>
      <c r="AA20" s="35"/>
      <c r="AB20" s="35"/>
      <c r="AC20" s="35"/>
      <c r="AD20" s="35"/>
      <c r="AE20" s="36"/>
      <c r="AF20" s="36"/>
      <c r="AG20" s="1"/>
    </row>
    <row r="21" spans="2:33" ht="15.75" customHeight="1">
      <c r="B21" s="27">
        <v>11891203227</v>
      </c>
      <c r="C21" s="28" t="s">
        <v>52</v>
      </c>
      <c r="E21">
        <v>69</v>
      </c>
      <c r="F21" s="29">
        <v>35734</v>
      </c>
      <c r="G21" s="1" t="s">
        <v>37</v>
      </c>
      <c r="H21" s="1" t="s">
        <v>34</v>
      </c>
      <c r="I21" s="1" t="s">
        <v>44</v>
      </c>
      <c r="J21" s="1">
        <v>50</v>
      </c>
      <c r="K21" s="30"/>
      <c r="M21" s="1">
        <v>52</v>
      </c>
      <c r="N21" s="1">
        <v>44</v>
      </c>
      <c r="O21" s="46">
        <f>SUM(J21:N21)</f>
        <v>146</v>
      </c>
      <c r="P21" s="31"/>
      <c r="R21" s="32"/>
      <c r="T21" s="33"/>
      <c r="W21" s="33"/>
      <c r="X21" s="34"/>
      <c r="Z21" s="35"/>
      <c r="AA21" s="35"/>
      <c r="AB21" s="35"/>
      <c r="AC21" s="35"/>
      <c r="AD21" s="35"/>
      <c r="AE21" s="36"/>
      <c r="AF21" s="36"/>
      <c r="AG21" s="1"/>
    </row>
    <row r="22" spans="2:33" ht="15.75" customHeight="1">
      <c r="B22" s="27">
        <v>11891203207</v>
      </c>
      <c r="C22" s="38" t="s">
        <v>45</v>
      </c>
      <c r="E22">
        <v>35</v>
      </c>
      <c r="F22" s="29">
        <v>35704</v>
      </c>
      <c r="G22" s="1" t="s">
        <v>37</v>
      </c>
      <c r="H22" s="1" t="s">
        <v>34</v>
      </c>
      <c r="I22" s="1" t="s">
        <v>38</v>
      </c>
      <c r="K22" s="30">
        <v>55</v>
      </c>
      <c r="L22" s="1">
        <v>86</v>
      </c>
      <c r="O22" s="46">
        <f>SUM(J22:N22)</f>
        <v>141</v>
      </c>
      <c r="P22" s="31"/>
      <c r="R22" s="32"/>
      <c r="T22" s="33"/>
      <c r="W22" s="33"/>
      <c r="X22" s="34"/>
      <c r="Z22" s="35"/>
      <c r="AA22" s="35"/>
      <c r="AB22" s="35"/>
      <c r="AC22" s="35"/>
      <c r="AD22" s="35"/>
      <c r="AE22" s="36"/>
      <c r="AF22" s="36"/>
      <c r="AG22" s="1"/>
    </row>
    <row r="23" spans="2:33" ht="15.75" customHeight="1">
      <c r="B23" s="27">
        <v>11891203217</v>
      </c>
      <c r="C23" s="28" t="s">
        <v>54</v>
      </c>
      <c r="E23">
        <v>237</v>
      </c>
      <c r="F23" s="29">
        <v>35909</v>
      </c>
      <c r="G23" s="1" t="s">
        <v>37</v>
      </c>
      <c r="H23" s="1" t="s">
        <v>34</v>
      </c>
      <c r="I23" s="1" t="s">
        <v>38</v>
      </c>
      <c r="K23" s="30"/>
      <c r="M23" s="1">
        <v>86</v>
      </c>
      <c r="N23" s="1">
        <v>50</v>
      </c>
      <c r="O23" s="46">
        <f>SUM(J23:N23)</f>
        <v>136</v>
      </c>
      <c r="P23" s="31"/>
      <c r="R23" s="32"/>
      <c r="T23" s="33"/>
      <c r="W23" s="33"/>
      <c r="X23" s="34"/>
      <c r="Z23" s="35"/>
      <c r="AA23" s="35"/>
      <c r="AB23" s="35"/>
      <c r="AC23" s="35"/>
      <c r="AD23" s="35"/>
      <c r="AE23" s="36"/>
      <c r="AF23" s="36"/>
      <c r="AG23" s="1"/>
    </row>
    <row r="24" spans="3:33" ht="15.75" customHeight="1" hidden="1">
      <c r="C24" s="28" t="s">
        <v>55</v>
      </c>
      <c r="F24" s="29">
        <v>32986</v>
      </c>
      <c r="G24" s="1" t="s">
        <v>33</v>
      </c>
      <c r="H24" s="1" t="s">
        <v>34</v>
      </c>
      <c r="I24" s="37" t="s">
        <v>40</v>
      </c>
      <c r="K24" s="30"/>
      <c r="M24" s="1">
        <v>66</v>
      </c>
      <c r="N24" s="1">
        <v>62</v>
      </c>
      <c r="O24" s="46">
        <f>SUM(J24:N24)</f>
        <v>128</v>
      </c>
      <c r="P24" s="31"/>
      <c r="R24" s="32"/>
      <c r="T24" s="33"/>
      <c r="W24" s="33"/>
      <c r="X24" s="34"/>
      <c r="Z24" s="35"/>
      <c r="AA24" s="35"/>
      <c r="AB24" s="35"/>
      <c r="AC24" s="35"/>
      <c r="AD24" s="35"/>
      <c r="AE24" s="36"/>
      <c r="AF24" s="36"/>
      <c r="AG24" s="1"/>
    </row>
    <row r="25" spans="2:33" ht="15.75" customHeight="1">
      <c r="B25" s="27">
        <v>11511101815</v>
      </c>
      <c r="C25" s="28" t="s">
        <v>65</v>
      </c>
      <c r="E25">
        <v>7</v>
      </c>
      <c r="F25" s="29">
        <v>32042</v>
      </c>
      <c r="G25" s="1" t="s">
        <v>37</v>
      </c>
      <c r="H25" s="37" t="s">
        <v>49</v>
      </c>
      <c r="I25" s="37" t="s">
        <v>62</v>
      </c>
      <c r="J25" s="1">
        <v>55</v>
      </c>
      <c r="K25" s="1"/>
      <c r="M25" s="1">
        <v>72</v>
      </c>
      <c r="O25" s="46">
        <f>SUM(J25:N25)</f>
        <v>127</v>
      </c>
      <c r="P25" s="31"/>
      <c r="R25" s="32"/>
      <c r="T25" s="33"/>
      <c r="W25" s="33"/>
      <c r="X25" s="34"/>
      <c r="Z25" s="35"/>
      <c r="AA25" s="35"/>
      <c r="AB25" s="35"/>
      <c r="AC25" s="35"/>
      <c r="AD25" s="35"/>
      <c r="AE25" s="36"/>
      <c r="AF25" s="36"/>
      <c r="AG25" s="1"/>
    </row>
    <row r="26" spans="2:33" ht="15.75" customHeight="1">
      <c r="B26" s="2" t="s">
        <v>86</v>
      </c>
      <c r="C26" s="38" t="s">
        <v>87</v>
      </c>
      <c r="E26">
        <v>245</v>
      </c>
      <c r="F26" s="41">
        <v>36219</v>
      </c>
      <c r="G26" s="1" t="s">
        <v>37</v>
      </c>
      <c r="H26" s="1" t="s">
        <v>34</v>
      </c>
      <c r="I26" s="1" t="s">
        <v>78</v>
      </c>
      <c r="J26" s="1">
        <v>41</v>
      </c>
      <c r="K26" s="30"/>
      <c r="M26" s="1">
        <v>44</v>
      </c>
      <c r="N26" s="1">
        <v>37</v>
      </c>
      <c r="O26" s="46">
        <f>SUM(J26:N26)</f>
        <v>122</v>
      </c>
      <c r="P26" s="31"/>
      <c r="R26" s="32"/>
      <c r="T26" s="33"/>
      <c r="W26" s="33"/>
      <c r="X26" s="34"/>
      <c r="Z26" s="35"/>
      <c r="AA26" s="35"/>
      <c r="AB26" s="35"/>
      <c r="AC26" s="35"/>
      <c r="AD26" s="35"/>
      <c r="AE26" s="36"/>
      <c r="AF26" s="36"/>
      <c r="AG26" s="1"/>
    </row>
    <row r="27" spans="3:33" ht="15.75" customHeight="1" hidden="1">
      <c r="C27" s="28" t="s">
        <v>71</v>
      </c>
      <c r="F27" s="29">
        <v>33796</v>
      </c>
      <c r="G27" s="1" t="s">
        <v>33</v>
      </c>
      <c r="H27" s="1" t="s">
        <v>34</v>
      </c>
      <c r="I27" s="37" t="s">
        <v>72</v>
      </c>
      <c r="J27" s="1">
        <v>55</v>
      </c>
      <c r="K27" s="30"/>
      <c r="N27" s="1">
        <v>66</v>
      </c>
      <c r="O27" s="46">
        <f>SUM(J27:N27)</f>
        <v>121</v>
      </c>
      <c r="P27" s="31"/>
      <c r="R27" s="32"/>
      <c r="T27" s="33"/>
      <c r="W27" s="33"/>
      <c r="X27" s="34"/>
      <c r="Z27" s="35"/>
      <c r="AA27" s="35"/>
      <c r="AB27" s="35"/>
      <c r="AC27" s="35"/>
      <c r="AD27" s="35"/>
      <c r="AE27" s="36"/>
      <c r="AF27" s="36"/>
      <c r="AG27" s="1"/>
    </row>
    <row r="28" spans="3:33" ht="15.75" customHeight="1">
      <c r="C28" s="28" t="s">
        <v>73</v>
      </c>
      <c r="F28" s="29">
        <v>33539</v>
      </c>
      <c r="G28" s="1" t="s">
        <v>37</v>
      </c>
      <c r="H28" s="1" t="s">
        <v>34</v>
      </c>
      <c r="I28" s="37" t="s">
        <v>42</v>
      </c>
      <c r="J28" s="1">
        <v>62</v>
      </c>
      <c r="K28" s="30"/>
      <c r="N28" s="1">
        <v>58</v>
      </c>
      <c r="O28" s="46">
        <f>SUM(J28:N28)</f>
        <v>120</v>
      </c>
      <c r="P28" s="31"/>
      <c r="R28" s="32"/>
      <c r="T28" s="33"/>
      <c r="W28" s="33"/>
      <c r="X28" s="34"/>
      <c r="Z28" s="35"/>
      <c r="AA28" s="35"/>
      <c r="AB28" s="35"/>
      <c r="AC28" s="35"/>
      <c r="AD28" s="35"/>
      <c r="AE28" s="36"/>
      <c r="AF28" s="36"/>
      <c r="AG28" s="1"/>
    </row>
    <row r="29" spans="3:33" ht="15.75" customHeight="1">
      <c r="C29" s="38" t="s">
        <v>46</v>
      </c>
      <c r="F29" s="29">
        <v>33780</v>
      </c>
      <c r="G29" s="1" t="s">
        <v>37</v>
      </c>
      <c r="H29" s="1" t="s">
        <v>34</v>
      </c>
      <c r="I29" s="1" t="s">
        <v>38</v>
      </c>
      <c r="J29" s="1">
        <v>66</v>
      </c>
      <c r="K29" s="30"/>
      <c r="N29" s="1">
        <v>50</v>
      </c>
      <c r="O29" s="46">
        <f>SUM(J29:N29)</f>
        <v>116</v>
      </c>
      <c r="P29" s="31"/>
      <c r="R29" s="32"/>
      <c r="T29" s="33"/>
      <c r="W29" s="33"/>
      <c r="X29" s="34"/>
      <c r="Z29" s="35"/>
      <c r="AA29" s="35"/>
      <c r="AB29" s="35"/>
      <c r="AC29" s="35"/>
      <c r="AD29" s="35"/>
      <c r="AE29" s="36"/>
      <c r="AF29" s="36"/>
      <c r="AG29" s="1"/>
    </row>
    <row r="30" spans="3:33" ht="15.75" customHeight="1">
      <c r="C30" s="28" t="s">
        <v>109</v>
      </c>
      <c r="F30" s="29">
        <v>35052</v>
      </c>
      <c r="G30" s="1" t="s">
        <v>37</v>
      </c>
      <c r="H30" s="1" t="s">
        <v>34</v>
      </c>
      <c r="I30" s="1" t="s">
        <v>38</v>
      </c>
      <c r="K30" s="30">
        <v>58</v>
      </c>
      <c r="L30" s="1">
        <v>58</v>
      </c>
      <c r="O30" s="46">
        <f>SUM(J30:N30)</f>
        <v>116</v>
      </c>
      <c r="P30" s="31"/>
      <c r="R30" s="32"/>
      <c r="T30" s="33"/>
      <c r="W30" s="33"/>
      <c r="X30" s="34"/>
      <c r="Z30" s="35"/>
      <c r="AA30" s="35"/>
      <c r="AB30" s="35"/>
      <c r="AC30" s="35"/>
      <c r="AD30" s="35"/>
      <c r="AE30" s="36"/>
      <c r="AF30" s="36"/>
      <c r="AG30" s="1"/>
    </row>
    <row r="31" spans="2:33" ht="15.75" customHeight="1" hidden="1">
      <c r="B31" s="27">
        <v>21891303803</v>
      </c>
      <c r="C31" s="28" t="s">
        <v>80</v>
      </c>
      <c r="D31">
        <v>254</v>
      </c>
      <c r="F31" s="29">
        <v>35126</v>
      </c>
      <c r="G31" s="1" t="s">
        <v>33</v>
      </c>
      <c r="H31" s="1" t="s">
        <v>34</v>
      </c>
      <c r="I31" s="1" t="s">
        <v>38</v>
      </c>
      <c r="J31" s="1">
        <v>62</v>
      </c>
      <c r="K31" s="30"/>
      <c r="M31" s="1">
        <v>50</v>
      </c>
      <c r="O31" s="46">
        <f>SUM(J31:N31)</f>
        <v>112</v>
      </c>
      <c r="P31" s="31"/>
      <c r="R31" s="32"/>
      <c r="T31" s="33"/>
      <c r="W31" s="33"/>
      <c r="X31" s="34"/>
      <c r="Z31" s="35"/>
      <c r="AA31" s="35"/>
      <c r="AB31" s="35"/>
      <c r="AC31" s="35"/>
      <c r="AD31" s="35"/>
      <c r="AE31" s="36"/>
      <c r="AF31" s="36"/>
      <c r="AG31" s="1"/>
    </row>
    <row r="32" spans="3:33" ht="15.75" customHeight="1">
      <c r="C32" s="38" t="s">
        <v>88</v>
      </c>
      <c r="F32" s="41">
        <v>34032</v>
      </c>
      <c r="G32" s="39" t="s">
        <v>37</v>
      </c>
      <c r="H32" s="1" t="s">
        <v>34</v>
      </c>
      <c r="I32" s="1" t="s">
        <v>38</v>
      </c>
      <c r="K32" s="30"/>
      <c r="N32" s="1">
        <v>100</v>
      </c>
      <c r="O32" s="46">
        <f>SUM(J32:N32)</f>
        <v>100</v>
      </c>
      <c r="P32" s="31"/>
      <c r="R32" s="32"/>
      <c r="T32" s="33"/>
      <c r="W32" s="33"/>
      <c r="X32" s="34"/>
      <c r="Z32" s="35"/>
      <c r="AA32" s="35"/>
      <c r="AB32" s="35"/>
      <c r="AC32" s="35"/>
      <c r="AD32" s="35"/>
      <c r="AE32" s="36"/>
      <c r="AF32" s="36"/>
      <c r="AG32" s="1"/>
    </row>
    <row r="33" spans="2:33" ht="15.75" customHeight="1">
      <c r="B33" s="27">
        <v>11891202769</v>
      </c>
      <c r="C33" s="28" t="s">
        <v>36</v>
      </c>
      <c r="D33">
        <v>454</v>
      </c>
      <c r="E33">
        <v>18</v>
      </c>
      <c r="F33" s="29">
        <v>35406</v>
      </c>
      <c r="G33" s="1" t="s">
        <v>37</v>
      </c>
      <c r="H33" s="1" t="s">
        <v>34</v>
      </c>
      <c r="I33" s="1" t="s">
        <v>38</v>
      </c>
      <c r="K33" s="30"/>
      <c r="M33" s="1">
        <v>100</v>
      </c>
      <c r="O33" s="46">
        <f>SUM(J33:N33)</f>
        <v>100</v>
      </c>
      <c r="P33" s="31"/>
      <c r="R33" s="32"/>
      <c r="T33" s="33"/>
      <c r="W33" s="33"/>
      <c r="X33" s="34"/>
      <c r="Z33" s="35"/>
      <c r="AA33" s="35"/>
      <c r="AB33" s="35"/>
      <c r="AC33" s="35"/>
      <c r="AD33" s="35"/>
      <c r="AE33" s="36"/>
      <c r="AF33" s="36"/>
      <c r="AG33" s="1"/>
    </row>
    <row r="34" spans="2:33" ht="15.75" customHeight="1" hidden="1">
      <c r="B34" s="2" t="s">
        <v>103</v>
      </c>
      <c r="C34" s="38" t="s">
        <v>104</v>
      </c>
      <c r="E34">
        <v>1</v>
      </c>
      <c r="F34" s="42">
        <v>30535</v>
      </c>
      <c r="G34" s="1" t="s">
        <v>33</v>
      </c>
      <c r="H34" s="37" t="s">
        <v>49</v>
      </c>
      <c r="I34" s="37" t="s">
        <v>62</v>
      </c>
      <c r="K34" s="30"/>
      <c r="M34" s="1">
        <v>100</v>
      </c>
      <c r="O34" s="46">
        <f>SUM(J34:N34)</f>
        <v>100</v>
      </c>
      <c r="P34" s="31"/>
      <c r="R34" s="32"/>
      <c r="T34" s="33"/>
      <c r="W34" s="33"/>
      <c r="X34" s="34"/>
      <c r="Z34" s="35"/>
      <c r="AA34" s="35"/>
      <c r="AB34" s="35"/>
      <c r="AC34" s="35"/>
      <c r="AD34" s="35"/>
      <c r="AE34" s="36"/>
      <c r="AF34" s="36"/>
      <c r="AG34" s="1"/>
    </row>
    <row r="35" spans="2:33" ht="15.75" customHeight="1">
      <c r="B35" s="2" t="s">
        <v>100</v>
      </c>
      <c r="C35" s="38" t="s">
        <v>101</v>
      </c>
      <c r="E35">
        <v>36</v>
      </c>
      <c r="F35" s="41">
        <v>32148</v>
      </c>
      <c r="G35" s="1" t="s">
        <v>37</v>
      </c>
      <c r="H35" s="1" t="s">
        <v>34</v>
      </c>
      <c r="I35" s="1" t="s">
        <v>44</v>
      </c>
      <c r="J35" s="1">
        <v>41</v>
      </c>
      <c r="K35" s="30"/>
      <c r="M35" s="1">
        <v>52</v>
      </c>
      <c r="O35" s="46">
        <f>SUM(J35:N35)</f>
        <v>93</v>
      </c>
      <c r="P35" s="31"/>
      <c r="R35" s="32"/>
      <c r="T35" s="33"/>
      <c r="W35" s="33"/>
      <c r="X35" s="34"/>
      <c r="Z35" s="35"/>
      <c r="AA35" s="35"/>
      <c r="AB35" s="35"/>
      <c r="AC35" s="35"/>
      <c r="AD35" s="35"/>
      <c r="AE35" s="36"/>
      <c r="AF35" s="36"/>
      <c r="AG35" s="1"/>
    </row>
    <row r="36" spans="3:33" ht="15.75" customHeight="1">
      <c r="C36" s="40" t="s">
        <v>75</v>
      </c>
      <c r="F36" s="29">
        <v>34697</v>
      </c>
      <c r="G36" s="39" t="s">
        <v>37</v>
      </c>
      <c r="H36" s="1" t="s">
        <v>34</v>
      </c>
      <c r="I36" s="1" t="s">
        <v>38</v>
      </c>
      <c r="J36" s="1">
        <v>50</v>
      </c>
      <c r="K36" s="30"/>
      <c r="N36" s="1">
        <v>38</v>
      </c>
      <c r="O36" s="46">
        <f>SUM(J36:N36)</f>
        <v>88</v>
      </c>
      <c r="P36" s="31"/>
      <c r="R36" s="32"/>
      <c r="T36" s="33"/>
      <c r="W36" s="33"/>
      <c r="X36" s="34"/>
      <c r="Z36" s="35"/>
      <c r="AA36" s="35"/>
      <c r="AB36" s="35"/>
      <c r="AC36" s="35"/>
      <c r="AD36" s="35"/>
      <c r="AE36" s="36"/>
      <c r="AF36" s="36"/>
      <c r="AG36" s="1"/>
    </row>
    <row r="37" spans="2:33" ht="15.75" customHeight="1">
      <c r="B37" s="27">
        <v>11891203191</v>
      </c>
      <c r="C37" s="28" t="s">
        <v>56</v>
      </c>
      <c r="F37" s="29">
        <v>31763</v>
      </c>
      <c r="G37" s="39" t="s">
        <v>37</v>
      </c>
      <c r="H37" s="1" t="s">
        <v>34</v>
      </c>
      <c r="I37" s="37" t="s">
        <v>40</v>
      </c>
      <c r="K37" s="30"/>
      <c r="M37" s="1">
        <v>44</v>
      </c>
      <c r="N37" s="1">
        <v>44</v>
      </c>
      <c r="O37" s="46">
        <f>SUM(J37:N37)</f>
        <v>88</v>
      </c>
      <c r="P37" s="31"/>
      <c r="R37" s="32"/>
      <c r="T37" s="33"/>
      <c r="W37" s="33"/>
      <c r="X37" s="34"/>
      <c r="Z37" s="35"/>
      <c r="AA37" s="35"/>
      <c r="AB37" s="35"/>
      <c r="AC37" s="35"/>
      <c r="AD37" s="35"/>
      <c r="AE37" s="36"/>
      <c r="AF37" s="36"/>
      <c r="AG37" s="1"/>
    </row>
    <row r="38" spans="3:33" ht="15.75" customHeight="1" hidden="1">
      <c r="C38" s="28" t="s">
        <v>107</v>
      </c>
      <c r="F38" s="29">
        <v>35234</v>
      </c>
      <c r="G38" s="1" t="s">
        <v>33</v>
      </c>
      <c r="H38" s="1" t="s">
        <v>34</v>
      </c>
      <c r="I38" s="1" t="s">
        <v>38</v>
      </c>
      <c r="K38" s="30">
        <v>72</v>
      </c>
      <c r="O38" s="46">
        <f>SUM(J38:N38)</f>
        <v>72</v>
      </c>
      <c r="P38" s="31"/>
      <c r="R38" s="32"/>
      <c r="T38" s="33"/>
      <c r="W38" s="33"/>
      <c r="X38" s="34"/>
      <c r="Z38" s="35"/>
      <c r="AA38" s="35"/>
      <c r="AB38" s="35"/>
      <c r="AC38" s="35"/>
      <c r="AD38" s="35"/>
      <c r="AE38" s="36"/>
      <c r="AF38" s="36"/>
      <c r="AG38" s="1"/>
    </row>
    <row r="39" spans="2:33" ht="15.75" customHeight="1" hidden="1">
      <c r="B39" s="2" t="s">
        <v>105</v>
      </c>
      <c r="C39" s="3" t="s">
        <v>106</v>
      </c>
      <c r="E39">
        <v>11</v>
      </c>
      <c r="F39" s="32">
        <v>24484</v>
      </c>
      <c r="G39" s="1" t="s">
        <v>33</v>
      </c>
      <c r="H39" s="37" t="s">
        <v>49</v>
      </c>
      <c r="I39" s="37" t="s">
        <v>62</v>
      </c>
      <c r="K39" s="30"/>
      <c r="M39" s="1">
        <v>72</v>
      </c>
      <c r="O39" s="46">
        <f>SUM(J39:N39)</f>
        <v>72</v>
      </c>
      <c r="P39" s="31"/>
      <c r="R39" s="32"/>
      <c r="T39" s="33"/>
      <c r="W39" s="33"/>
      <c r="X39" s="34"/>
      <c r="Z39" s="35"/>
      <c r="AA39" s="35"/>
      <c r="AB39" s="35"/>
      <c r="AC39" s="35"/>
      <c r="AD39" s="35"/>
      <c r="AE39" s="36"/>
      <c r="AF39" s="36"/>
      <c r="AG39" s="1"/>
    </row>
    <row r="40" spans="3:33" ht="15.75" customHeight="1" hidden="1">
      <c r="C40" s="38" t="s">
        <v>90</v>
      </c>
      <c r="F40" s="41">
        <v>35103</v>
      </c>
      <c r="G40" s="1" t="s">
        <v>33</v>
      </c>
      <c r="H40" s="1" t="s">
        <v>34</v>
      </c>
      <c r="I40" s="1" t="s">
        <v>38</v>
      </c>
      <c r="J40" s="1">
        <v>66</v>
      </c>
      <c r="K40" s="30"/>
      <c r="O40" s="46">
        <f>SUM(J40:N40)</f>
        <v>66</v>
      </c>
      <c r="P40" s="31"/>
      <c r="R40" s="32"/>
      <c r="T40" s="33"/>
      <c r="W40" s="33"/>
      <c r="X40" s="34"/>
      <c r="Z40" s="35"/>
      <c r="AA40" s="35"/>
      <c r="AB40" s="35"/>
      <c r="AC40" s="35"/>
      <c r="AD40" s="35"/>
      <c r="AE40" s="36"/>
      <c r="AF40" s="36"/>
      <c r="AG40" s="1"/>
    </row>
    <row r="41" spans="2:33" ht="15.75" customHeight="1">
      <c r="B41" s="27">
        <v>11891101890</v>
      </c>
      <c r="C41" s="38" t="s">
        <v>47</v>
      </c>
      <c r="D41">
        <v>177</v>
      </c>
      <c r="E41">
        <v>74</v>
      </c>
      <c r="F41" s="29">
        <v>35008</v>
      </c>
      <c r="G41" s="1" t="s">
        <v>37</v>
      </c>
      <c r="H41" s="1" t="s">
        <v>34</v>
      </c>
      <c r="I41" s="1" t="s">
        <v>38</v>
      </c>
      <c r="K41" s="39"/>
      <c r="M41" s="1">
        <v>58</v>
      </c>
      <c r="O41" s="46">
        <f>SUM(J41:N41)</f>
        <v>58</v>
      </c>
      <c r="P41" s="31"/>
      <c r="R41" s="32"/>
      <c r="T41" s="33"/>
      <c r="W41" s="33"/>
      <c r="X41" s="34"/>
      <c r="Z41" s="35"/>
      <c r="AA41" s="35"/>
      <c r="AB41" s="35"/>
      <c r="AC41" s="35"/>
      <c r="AD41" s="35"/>
      <c r="AE41" s="36"/>
      <c r="AF41" s="36"/>
      <c r="AG41" s="1"/>
    </row>
    <row r="42" spans="3:33" ht="15.75" customHeight="1" hidden="1">
      <c r="C42" s="28" t="s">
        <v>70</v>
      </c>
      <c r="F42" s="29">
        <v>31521</v>
      </c>
      <c r="G42" s="1" t="s">
        <v>33</v>
      </c>
      <c r="H42" s="37" t="s">
        <v>49</v>
      </c>
      <c r="I42" s="37" t="s">
        <v>62</v>
      </c>
      <c r="J42" s="37"/>
      <c r="K42" s="37"/>
      <c r="L42" s="37"/>
      <c r="M42" s="37">
        <v>58</v>
      </c>
      <c r="N42" s="37"/>
      <c r="O42" s="46">
        <f>SUM(J42:N42)</f>
        <v>58</v>
      </c>
      <c r="P42" s="31"/>
      <c r="R42" s="32"/>
      <c r="T42" s="33"/>
      <c r="W42" s="33"/>
      <c r="X42" s="34"/>
      <c r="Z42" s="35"/>
      <c r="AA42" s="35"/>
      <c r="AB42" s="35"/>
      <c r="AC42" s="35"/>
      <c r="AD42" s="35"/>
      <c r="AE42" s="36"/>
      <c r="AF42" s="36"/>
      <c r="AG42" s="1"/>
    </row>
    <row r="43" spans="2:33" ht="15.75" customHeight="1">
      <c r="B43" s="2" t="s">
        <v>84</v>
      </c>
      <c r="C43" s="38" t="s">
        <v>85</v>
      </c>
      <c r="E43">
        <v>108</v>
      </c>
      <c r="F43" s="41">
        <v>38353</v>
      </c>
      <c r="G43" s="1" t="s">
        <v>37</v>
      </c>
      <c r="H43" s="1" t="s">
        <v>34</v>
      </c>
      <c r="I43" s="37" t="s">
        <v>42</v>
      </c>
      <c r="K43" s="1"/>
      <c r="M43" s="1">
        <v>55</v>
      </c>
      <c r="O43" s="46">
        <f>SUM(J43:N43)</f>
        <v>55</v>
      </c>
      <c r="P43" s="31"/>
      <c r="R43" s="32"/>
      <c r="T43" s="33"/>
      <c r="W43" s="33"/>
      <c r="X43" s="34"/>
      <c r="Z43" s="35"/>
      <c r="AA43" s="35"/>
      <c r="AB43" s="35"/>
      <c r="AC43" s="35"/>
      <c r="AD43" s="35"/>
      <c r="AE43" s="36"/>
      <c r="AF43" s="36"/>
      <c r="AG43" s="1"/>
    </row>
    <row r="44" spans="2:33" ht="15.75" customHeight="1">
      <c r="B44" s="27">
        <v>11511000316</v>
      </c>
      <c r="C44" s="28" t="s">
        <v>82</v>
      </c>
      <c r="E44">
        <v>33</v>
      </c>
      <c r="F44" s="29">
        <v>32181</v>
      </c>
      <c r="G44" s="1" t="s">
        <v>37</v>
      </c>
      <c r="H44" s="1" t="s">
        <v>49</v>
      </c>
      <c r="I44" s="1" t="s">
        <v>50</v>
      </c>
      <c r="K44" s="30"/>
      <c r="M44" s="1">
        <v>52</v>
      </c>
      <c r="O44" s="46">
        <f>SUM(J44:N44)</f>
        <v>52</v>
      </c>
      <c r="P44" s="31"/>
      <c r="R44" s="32"/>
      <c r="T44" s="33"/>
      <c r="W44" s="33"/>
      <c r="X44" s="34"/>
      <c r="Z44" s="35"/>
      <c r="AA44" s="35"/>
      <c r="AB44" s="35"/>
      <c r="AC44" s="35"/>
      <c r="AD44" s="35"/>
      <c r="AE44" s="36"/>
      <c r="AF44" s="36"/>
      <c r="AG44" s="1"/>
    </row>
    <row r="45" spans="3:33" ht="15.75" customHeight="1" hidden="1">
      <c r="C45" s="28" t="s">
        <v>58</v>
      </c>
      <c r="F45" s="29">
        <v>35349</v>
      </c>
      <c r="G45" s="1" t="s">
        <v>33</v>
      </c>
      <c r="H45" s="1" t="s">
        <v>34</v>
      </c>
      <c r="I45" s="1" t="s">
        <v>38</v>
      </c>
      <c r="K45" s="1"/>
      <c r="M45" s="1">
        <v>50</v>
      </c>
      <c r="O45" s="46">
        <f>SUM(J45:N45)</f>
        <v>50</v>
      </c>
      <c r="P45" s="31"/>
      <c r="R45" s="32"/>
      <c r="T45" s="33"/>
      <c r="W45" s="33"/>
      <c r="X45" s="34"/>
      <c r="Z45" s="35"/>
      <c r="AA45" s="35"/>
      <c r="AB45" s="35"/>
      <c r="AC45" s="35"/>
      <c r="AD45" s="35"/>
      <c r="AE45" s="36"/>
      <c r="AF45" s="36"/>
      <c r="AG45" s="1"/>
    </row>
    <row r="46" spans="1:33" s="3" customFormat="1" ht="15.75" customHeight="1" hidden="1">
      <c r="A46" s="1"/>
      <c r="B46" s="2"/>
      <c r="C46" s="28" t="s">
        <v>76</v>
      </c>
      <c r="D46"/>
      <c r="E46"/>
      <c r="F46" s="29">
        <v>33740</v>
      </c>
      <c r="G46" s="1" t="s">
        <v>33</v>
      </c>
      <c r="H46" s="1" t="s">
        <v>34</v>
      </c>
      <c r="I46" s="1" t="s">
        <v>38</v>
      </c>
      <c r="J46" s="1"/>
      <c r="K46" s="30"/>
      <c r="L46" s="1"/>
      <c r="M46" s="1">
        <v>50</v>
      </c>
      <c r="N46" s="1"/>
      <c r="O46" s="46">
        <f>SUM(J46:N46)</f>
        <v>50</v>
      </c>
      <c r="P46" s="31"/>
      <c r="Q46" s="5"/>
      <c r="R46" s="32"/>
      <c r="S46" s="1"/>
      <c r="T46" s="33"/>
      <c r="U46" s="5"/>
      <c r="V46" s="1"/>
      <c r="W46" s="33"/>
      <c r="X46" s="34"/>
      <c r="Y46"/>
      <c r="Z46" s="35"/>
      <c r="AA46" s="35"/>
      <c r="AB46" s="35"/>
      <c r="AC46" s="35"/>
      <c r="AD46" s="35"/>
      <c r="AE46" s="36"/>
      <c r="AF46" s="36"/>
      <c r="AG46" s="1"/>
    </row>
    <row r="47" spans="2:33" ht="15.75" customHeight="1">
      <c r="B47" s="27">
        <v>11891203185</v>
      </c>
      <c r="C47" s="28" t="s">
        <v>41</v>
      </c>
      <c r="E47">
        <v>266</v>
      </c>
      <c r="F47" s="29">
        <v>34917</v>
      </c>
      <c r="G47" s="1" t="s">
        <v>37</v>
      </c>
      <c r="H47" s="1" t="s">
        <v>34</v>
      </c>
      <c r="I47" s="37" t="s">
        <v>42</v>
      </c>
      <c r="K47" s="30"/>
      <c r="M47" s="1">
        <v>44</v>
      </c>
      <c r="O47" s="46">
        <f>SUM(J47:N47)</f>
        <v>44</v>
      </c>
      <c r="P47" s="31"/>
      <c r="R47" s="32"/>
      <c r="T47" s="33"/>
      <c r="W47" s="33"/>
      <c r="X47" s="34"/>
      <c r="Z47" s="35"/>
      <c r="AA47" s="35"/>
      <c r="AB47" s="35"/>
      <c r="AC47" s="35"/>
      <c r="AD47" s="35"/>
      <c r="AE47" s="36"/>
      <c r="AF47" s="36"/>
      <c r="AG47" s="1"/>
    </row>
    <row r="48" spans="3:15" ht="15.75" customHeight="1">
      <c r="C48" s="28" t="s">
        <v>79</v>
      </c>
      <c r="F48" s="29">
        <v>31939</v>
      </c>
      <c r="G48" s="39" t="s">
        <v>37</v>
      </c>
      <c r="H48" s="1" t="s">
        <v>34</v>
      </c>
      <c r="I48" s="1" t="s">
        <v>38</v>
      </c>
      <c r="K48" s="30"/>
      <c r="M48" s="1">
        <v>44</v>
      </c>
      <c r="O48" s="46">
        <f>SUM(J48:N48)</f>
        <v>44</v>
      </c>
    </row>
    <row r="49" spans="2:33" ht="15.75" customHeight="1">
      <c r="B49" s="27">
        <v>11891202839</v>
      </c>
      <c r="C49" s="28" t="s">
        <v>77</v>
      </c>
      <c r="D49">
        <v>165</v>
      </c>
      <c r="F49" s="29">
        <v>36178</v>
      </c>
      <c r="G49" s="39" t="s">
        <v>37</v>
      </c>
      <c r="H49" s="1" t="s">
        <v>34</v>
      </c>
      <c r="I49" s="1" t="s">
        <v>78</v>
      </c>
      <c r="K49" s="30"/>
      <c r="M49" s="1">
        <v>44</v>
      </c>
      <c r="O49" s="46">
        <f>SUM(J49:N49)</f>
        <v>44</v>
      </c>
      <c r="P49" s="31"/>
      <c r="R49" s="32"/>
      <c r="T49" s="33"/>
      <c r="W49" s="33"/>
      <c r="X49" s="34"/>
      <c r="Z49" s="35"/>
      <c r="AA49" s="35"/>
      <c r="AB49" s="35"/>
      <c r="AC49" s="35"/>
      <c r="AD49" s="35"/>
      <c r="AE49" s="36"/>
      <c r="AF49" s="36"/>
      <c r="AG49" s="1"/>
    </row>
    <row r="50" spans="2:33" ht="15.75" customHeight="1">
      <c r="B50" s="2" t="s">
        <v>94</v>
      </c>
      <c r="C50" s="38" t="s">
        <v>95</v>
      </c>
      <c r="D50">
        <v>273</v>
      </c>
      <c r="F50" s="41">
        <v>34508</v>
      </c>
      <c r="G50" s="39" t="s">
        <v>37</v>
      </c>
      <c r="H50" s="1" t="s">
        <v>34</v>
      </c>
      <c r="I50" s="1" t="s">
        <v>38</v>
      </c>
      <c r="K50" s="30"/>
      <c r="M50" s="1">
        <v>36</v>
      </c>
      <c r="O50" s="46">
        <f>SUM(J50:N50)</f>
        <v>36</v>
      </c>
      <c r="P50" s="31"/>
      <c r="R50" s="32"/>
      <c r="T50" s="33"/>
      <c r="W50" s="33"/>
      <c r="X50" s="34"/>
      <c r="Z50" s="35"/>
      <c r="AA50" s="35"/>
      <c r="AB50" s="35"/>
      <c r="AC50" s="35"/>
      <c r="AD50" s="35"/>
      <c r="AE50" s="36"/>
      <c r="AF50" s="36"/>
      <c r="AG50" s="1"/>
    </row>
    <row r="51" spans="3:33" ht="15.75" customHeight="1">
      <c r="C51" s="38" t="s">
        <v>102</v>
      </c>
      <c r="F51" s="32">
        <v>34141</v>
      </c>
      <c r="G51" s="1" t="s">
        <v>37</v>
      </c>
      <c r="H51" s="1" t="s">
        <v>34</v>
      </c>
      <c r="I51" s="37" t="s">
        <v>42</v>
      </c>
      <c r="K51" s="30"/>
      <c r="M51" s="1">
        <v>36</v>
      </c>
      <c r="O51" s="46">
        <f>SUM(J51:N51)</f>
        <v>36</v>
      </c>
      <c r="P51" s="31"/>
      <c r="R51" s="32"/>
      <c r="T51" s="33"/>
      <c r="W51" s="33"/>
      <c r="X51" s="34"/>
      <c r="Z51" s="35"/>
      <c r="AA51" s="35"/>
      <c r="AB51" s="35"/>
      <c r="AC51" s="35"/>
      <c r="AD51" s="35"/>
      <c r="AE51" s="36"/>
      <c r="AF51" s="36"/>
      <c r="AG51" s="1"/>
    </row>
    <row r="52" spans="3:33" ht="15.75" customHeight="1">
      <c r="C52" s="28" t="s">
        <v>63</v>
      </c>
      <c r="F52" s="29">
        <v>32751</v>
      </c>
      <c r="G52" s="1" t="s">
        <v>37</v>
      </c>
      <c r="H52" s="1" t="s">
        <v>34</v>
      </c>
      <c r="I52" s="1" t="s">
        <v>44</v>
      </c>
      <c r="K52" s="30"/>
      <c r="M52" s="1">
        <v>36</v>
      </c>
      <c r="O52" s="46">
        <f>SUM(J52:N52)</f>
        <v>36</v>
      </c>
      <c r="P52" s="31"/>
      <c r="R52" s="32"/>
      <c r="T52" s="33"/>
      <c r="W52" s="33"/>
      <c r="X52" s="34"/>
      <c r="Z52" s="35"/>
      <c r="AA52" s="35"/>
      <c r="AB52" s="35"/>
      <c r="AC52" s="35"/>
      <c r="AD52" s="35"/>
      <c r="AE52" s="36"/>
      <c r="AF52" s="36"/>
      <c r="AG52" s="1"/>
    </row>
    <row r="53" ht="15.75" customHeight="1" hidden="1"/>
    <row r="54" ht="15.75" customHeight="1" hidden="1"/>
    <row r="55" ht="15.75" customHeight="1" hidden="1"/>
    <row r="56" ht="15.75" customHeight="1" hidden="1"/>
    <row r="57" ht="15.75" customHeight="1" hidden="1"/>
    <row r="58" ht="15.75" customHeight="1" hidden="1"/>
  </sheetData>
  <sheetProtection selectLockedCells="1" selectUnlockedCells="1"/>
  <mergeCells count="3">
    <mergeCell ref="F1:K1"/>
    <mergeCell ref="Q1:T1"/>
    <mergeCell ref="U1:W1"/>
  </mergeCells>
  <printOptions/>
  <pageMargins left="0.7" right="0.7" top="0.75" bottom="0.75" header="0.5118055555555555" footer="0.5118055555555555"/>
  <pageSetup horizontalDpi="300" verticalDpi="300" orientation="portrait" scale="55"/>
  <colBreaks count="1" manualBreakCount="1">
    <brk id="1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39"/>
  <sheetViews>
    <sheetView view="pageBreakPreview" zoomScale="90" zoomScaleSheetLayoutView="90" workbookViewId="0" topLeftCell="A1">
      <selection activeCell="T1" sqref="T1"/>
    </sheetView>
  </sheetViews>
  <sheetFormatPr defaultColWidth="9.140625" defaultRowHeight="15"/>
  <cols>
    <col min="1" max="1" width="6.140625" style="0" customWidth="1"/>
    <col min="2" max="2" width="19.57421875" style="0" customWidth="1"/>
    <col min="3" max="3" width="11.28125" style="0" customWidth="1"/>
    <col min="4" max="10" width="5.421875" style="0" customWidth="1"/>
    <col min="11" max="11" width="5.00390625" style="0" customWidth="1"/>
    <col min="12" max="19" width="5.421875" style="0" customWidth="1"/>
    <col min="20" max="20" width="9.00390625" style="1" customWidth="1"/>
  </cols>
  <sheetData>
    <row r="1" spans="1:20" ht="12.75" customHeight="1">
      <c r="A1" s="47" t="s">
        <v>139</v>
      </c>
      <c r="B1" s="47" t="s">
        <v>140</v>
      </c>
      <c r="C1" s="48"/>
      <c r="D1" s="49" t="s">
        <v>141</v>
      </c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50"/>
    </row>
    <row r="2" spans="1:20" ht="12.75">
      <c r="A2" s="47"/>
      <c r="B2" s="47"/>
      <c r="C2" s="48"/>
      <c r="D2" s="49">
        <v>80</v>
      </c>
      <c r="E2" s="49"/>
      <c r="F2" s="49">
        <v>90</v>
      </c>
      <c r="G2" s="49"/>
      <c r="H2" s="49">
        <v>100</v>
      </c>
      <c r="I2" s="49"/>
      <c r="J2" s="49">
        <v>105</v>
      </c>
      <c r="K2" s="49"/>
      <c r="L2" s="49">
        <v>107</v>
      </c>
      <c r="M2" s="49"/>
      <c r="N2" s="49"/>
      <c r="O2" s="49">
        <v>110</v>
      </c>
      <c r="P2" s="49"/>
      <c r="Q2" s="49"/>
      <c r="R2" s="49">
        <v>106</v>
      </c>
      <c r="S2" s="49"/>
      <c r="T2" s="50"/>
    </row>
    <row r="3" spans="1:20" ht="12.75">
      <c r="A3" s="47"/>
      <c r="B3" s="47"/>
      <c r="C3" s="51"/>
      <c r="D3" s="51">
        <v>1</v>
      </c>
      <c r="E3" s="51">
        <v>2</v>
      </c>
      <c r="F3" s="51">
        <v>1</v>
      </c>
      <c r="G3" s="51">
        <v>2</v>
      </c>
      <c r="H3" s="51">
        <v>1</v>
      </c>
      <c r="I3" s="51">
        <v>2</v>
      </c>
      <c r="J3" s="51">
        <v>1</v>
      </c>
      <c r="K3" s="51">
        <v>2</v>
      </c>
      <c r="L3" s="51">
        <v>1</v>
      </c>
      <c r="M3" s="51">
        <v>2</v>
      </c>
      <c r="N3" s="51">
        <v>3</v>
      </c>
      <c r="O3" s="51">
        <v>1</v>
      </c>
      <c r="P3" s="51">
        <v>2</v>
      </c>
      <c r="Q3" s="51">
        <v>3</v>
      </c>
      <c r="R3" s="51">
        <v>1</v>
      </c>
      <c r="S3" s="51">
        <v>2</v>
      </c>
      <c r="T3" s="52" t="s">
        <v>142</v>
      </c>
    </row>
    <row r="4" spans="1:20" ht="12.75">
      <c r="A4" s="53">
        <v>1</v>
      </c>
      <c r="B4" s="54" t="s">
        <v>74</v>
      </c>
      <c r="C4" s="55"/>
      <c r="D4" s="56" t="s">
        <v>143</v>
      </c>
      <c r="E4" s="56"/>
      <c r="F4" s="56" t="s">
        <v>143</v>
      </c>
      <c r="G4" s="56"/>
      <c r="H4" s="56" t="s">
        <v>144</v>
      </c>
      <c r="I4" s="56" t="s">
        <v>143</v>
      </c>
      <c r="J4" s="56" t="s">
        <v>144</v>
      </c>
      <c r="K4" s="56" t="s">
        <v>143</v>
      </c>
      <c r="L4" s="56" t="s">
        <v>144</v>
      </c>
      <c r="M4" s="56" t="s">
        <v>143</v>
      </c>
      <c r="N4" s="56"/>
      <c r="O4" s="56" t="s">
        <v>144</v>
      </c>
      <c r="P4" s="56" t="s">
        <v>144</v>
      </c>
      <c r="Q4" s="56" t="s">
        <v>144</v>
      </c>
      <c r="R4" s="56"/>
      <c r="S4" s="56"/>
      <c r="T4" s="57">
        <v>1</v>
      </c>
    </row>
    <row r="5" spans="1:20" ht="12.75">
      <c r="A5" s="53">
        <v>2</v>
      </c>
      <c r="B5" s="54" t="s">
        <v>81</v>
      </c>
      <c r="C5" s="55"/>
      <c r="D5" s="56" t="s">
        <v>143</v>
      </c>
      <c r="E5" s="56"/>
      <c r="F5" s="56" t="s">
        <v>143</v>
      </c>
      <c r="G5" s="56"/>
      <c r="H5" s="56" t="s">
        <v>144</v>
      </c>
      <c r="I5" s="56" t="s">
        <v>143</v>
      </c>
      <c r="J5" s="56" t="s">
        <v>143</v>
      </c>
      <c r="K5" s="56"/>
      <c r="L5" s="56" t="s">
        <v>144</v>
      </c>
      <c r="M5" s="56" t="s">
        <v>144</v>
      </c>
      <c r="N5" s="56" t="s">
        <v>144</v>
      </c>
      <c r="O5" s="56"/>
      <c r="P5" s="56"/>
      <c r="Q5" s="56"/>
      <c r="R5" s="56" t="s">
        <v>143</v>
      </c>
      <c r="S5" s="56"/>
      <c r="T5" s="57">
        <v>2</v>
      </c>
    </row>
    <row r="6" spans="1:20" ht="12.75">
      <c r="A6" s="53">
        <v>3</v>
      </c>
      <c r="B6" s="58" t="s">
        <v>32</v>
      </c>
      <c r="C6" s="55"/>
      <c r="D6" s="56" t="s">
        <v>143</v>
      </c>
      <c r="E6" s="56"/>
      <c r="F6" s="56" t="s">
        <v>143</v>
      </c>
      <c r="G6" s="56"/>
      <c r="H6" s="56" t="s">
        <v>145</v>
      </c>
      <c r="I6" s="56" t="s">
        <v>143</v>
      </c>
      <c r="J6" s="56" t="s">
        <v>143</v>
      </c>
      <c r="K6" s="56"/>
      <c r="L6" s="56" t="s">
        <v>145</v>
      </c>
      <c r="M6" s="56" t="s">
        <v>145</v>
      </c>
      <c r="N6" s="56" t="s">
        <v>145</v>
      </c>
      <c r="O6" s="56"/>
      <c r="P6" s="56"/>
      <c r="Q6" s="56"/>
      <c r="R6" s="56" t="s">
        <v>145</v>
      </c>
      <c r="S6" s="56"/>
      <c r="T6" s="57">
        <v>3</v>
      </c>
    </row>
    <row r="7" spans="1:20" ht="12.75">
      <c r="A7" s="53">
        <v>4</v>
      </c>
      <c r="B7" s="59" t="s">
        <v>57</v>
      </c>
      <c r="C7" s="55"/>
      <c r="D7" s="56" t="s">
        <v>143</v>
      </c>
      <c r="E7" s="56"/>
      <c r="F7" s="56" t="s">
        <v>143</v>
      </c>
      <c r="G7" s="56"/>
      <c r="H7" s="56" t="s">
        <v>144</v>
      </c>
      <c r="I7" s="56" t="s">
        <v>143</v>
      </c>
      <c r="J7" s="56" t="s">
        <v>144</v>
      </c>
      <c r="K7" s="56" t="s">
        <v>144</v>
      </c>
      <c r="L7" s="56"/>
      <c r="M7" s="56"/>
      <c r="N7" s="56"/>
      <c r="O7" s="56"/>
      <c r="P7" s="56"/>
      <c r="Q7" s="56"/>
      <c r="R7" s="56"/>
      <c r="S7" s="56"/>
      <c r="T7" s="57">
        <v>4</v>
      </c>
    </row>
    <row r="8" spans="1:20" ht="12.75">
      <c r="A8" s="53">
        <v>5</v>
      </c>
      <c r="B8" s="59" t="s">
        <v>90</v>
      </c>
      <c r="C8" s="55"/>
      <c r="D8" s="56" t="s">
        <v>143</v>
      </c>
      <c r="E8" s="56"/>
      <c r="F8" s="56" t="s">
        <v>145</v>
      </c>
      <c r="G8" s="56" t="s">
        <v>143</v>
      </c>
      <c r="H8" s="56" t="s">
        <v>143</v>
      </c>
      <c r="I8" s="56"/>
      <c r="J8" s="56" t="s">
        <v>145</v>
      </c>
      <c r="K8" s="56" t="s">
        <v>145</v>
      </c>
      <c r="L8" s="56"/>
      <c r="M8" s="56"/>
      <c r="N8" s="56"/>
      <c r="O8" s="56"/>
      <c r="P8" s="56"/>
      <c r="Q8" s="56"/>
      <c r="R8" s="56"/>
      <c r="S8" s="56"/>
      <c r="T8" s="57">
        <v>5</v>
      </c>
    </row>
    <row r="9" spans="1:20" ht="12.75">
      <c r="A9" s="60">
        <v>6</v>
      </c>
      <c r="B9" s="58" t="s">
        <v>80</v>
      </c>
      <c r="C9" s="55"/>
      <c r="D9" s="56" t="s">
        <v>143</v>
      </c>
      <c r="E9" s="56"/>
      <c r="F9" s="56" t="s">
        <v>144</v>
      </c>
      <c r="G9" s="56" t="s">
        <v>143</v>
      </c>
      <c r="H9" s="56" t="s">
        <v>144</v>
      </c>
      <c r="I9" s="56" t="s">
        <v>143</v>
      </c>
      <c r="J9" s="56" t="s">
        <v>144</v>
      </c>
      <c r="K9" s="56" t="s">
        <v>144</v>
      </c>
      <c r="L9" s="56"/>
      <c r="M9" s="56"/>
      <c r="N9" s="56"/>
      <c r="O9" s="56"/>
      <c r="P9" s="56"/>
      <c r="Q9" s="56"/>
      <c r="R9" s="56"/>
      <c r="S9" s="56"/>
      <c r="T9" s="57">
        <v>6</v>
      </c>
    </row>
    <row r="10" spans="1:20" ht="12.75">
      <c r="A10" s="60">
        <v>7</v>
      </c>
      <c r="B10" s="59" t="s">
        <v>97</v>
      </c>
      <c r="C10" s="55"/>
      <c r="D10" s="56" t="s">
        <v>143</v>
      </c>
      <c r="E10" s="56"/>
      <c r="F10" s="56" t="s">
        <v>143</v>
      </c>
      <c r="G10" s="56"/>
      <c r="H10" s="56" t="s">
        <v>145</v>
      </c>
      <c r="I10" s="56" t="s">
        <v>145</v>
      </c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7">
        <v>7</v>
      </c>
    </row>
    <row r="11" spans="1:20" ht="12.75">
      <c r="A11" s="60">
        <v>8</v>
      </c>
      <c r="B11" s="58" t="s">
        <v>71</v>
      </c>
      <c r="C11" s="55"/>
      <c r="D11" s="56" t="s">
        <v>143</v>
      </c>
      <c r="E11" s="56"/>
      <c r="F11" s="56" t="s">
        <v>144</v>
      </c>
      <c r="G11" s="56" t="s">
        <v>143</v>
      </c>
      <c r="H11" s="56" t="s">
        <v>144</v>
      </c>
      <c r="I11" s="56" t="s">
        <v>144</v>
      </c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7">
        <v>8</v>
      </c>
    </row>
    <row r="12" spans="4:20" ht="12.75"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2"/>
    </row>
    <row r="13" spans="1:20" ht="15.75" customHeight="1">
      <c r="A13" s="63" t="s">
        <v>141</v>
      </c>
      <c r="B13" s="63"/>
      <c r="C13" s="63"/>
      <c r="D13" s="63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2"/>
    </row>
    <row r="14" spans="1:20" ht="12.75">
      <c r="A14" s="64" t="s">
        <v>139</v>
      </c>
      <c r="B14" s="64" t="s">
        <v>146</v>
      </c>
      <c r="C14" s="65" t="s">
        <v>142</v>
      </c>
      <c r="D14" s="66" t="s">
        <v>147</v>
      </c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2"/>
    </row>
    <row r="15" spans="1:20" ht="12.75">
      <c r="A15" s="67">
        <v>1</v>
      </c>
      <c r="B15" s="54" t="s">
        <v>74</v>
      </c>
      <c r="C15" s="68">
        <v>1</v>
      </c>
      <c r="D15" s="46">
        <v>100</v>
      </c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2"/>
    </row>
    <row r="16" spans="1:20" ht="12.75">
      <c r="A16" s="67">
        <v>2</v>
      </c>
      <c r="B16" s="54" t="s">
        <v>81</v>
      </c>
      <c r="C16" s="68">
        <v>2</v>
      </c>
      <c r="D16" s="46">
        <v>86</v>
      </c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2"/>
    </row>
    <row r="17" spans="1:20" ht="12.75">
      <c r="A17" s="67">
        <v>3</v>
      </c>
      <c r="B17" s="58" t="s">
        <v>32</v>
      </c>
      <c r="C17" s="68">
        <v>3</v>
      </c>
      <c r="D17" s="46">
        <v>78</v>
      </c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2"/>
    </row>
    <row r="18" spans="1:20" ht="12.75">
      <c r="A18" s="53">
        <v>4</v>
      </c>
      <c r="B18" s="59" t="s">
        <v>57</v>
      </c>
      <c r="C18" s="56">
        <v>4</v>
      </c>
      <c r="D18" s="46">
        <v>72</v>
      </c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2"/>
    </row>
    <row r="19" spans="1:20" ht="12.75">
      <c r="A19" s="53">
        <v>5</v>
      </c>
      <c r="B19" s="59" t="s">
        <v>90</v>
      </c>
      <c r="C19" s="56">
        <v>5</v>
      </c>
      <c r="D19" s="46">
        <v>66</v>
      </c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2"/>
    </row>
    <row r="20" spans="1:20" ht="12.75">
      <c r="A20" s="60">
        <v>6</v>
      </c>
      <c r="B20" s="58" t="s">
        <v>80</v>
      </c>
      <c r="C20" s="46">
        <v>6</v>
      </c>
      <c r="D20" s="46">
        <v>62</v>
      </c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2"/>
    </row>
    <row r="21" spans="1:20" ht="12.75">
      <c r="A21" s="60">
        <v>7</v>
      </c>
      <c r="B21" s="59" t="s">
        <v>97</v>
      </c>
      <c r="C21" s="46">
        <v>7</v>
      </c>
      <c r="D21" s="46">
        <v>58</v>
      </c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2"/>
    </row>
    <row r="22" spans="1:20" ht="12.75">
      <c r="A22" s="60">
        <v>8</v>
      </c>
      <c r="B22" s="58" t="s">
        <v>71</v>
      </c>
      <c r="C22" s="46">
        <v>8</v>
      </c>
      <c r="D22" s="46">
        <v>55</v>
      </c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2"/>
    </row>
    <row r="23" spans="1:20" ht="12.75">
      <c r="A23" s="69"/>
      <c r="B23" s="3"/>
      <c r="C23" s="69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2"/>
    </row>
    <row r="24" spans="1:20" ht="12.75">
      <c r="A24" s="69"/>
      <c r="B24" s="70"/>
      <c r="C24" s="69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2"/>
    </row>
    <row r="25" spans="1:20" ht="12.75">
      <c r="A25" s="69"/>
      <c r="B25" s="71"/>
      <c r="C25" s="69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2"/>
    </row>
    <row r="26" spans="1:20" ht="12.75">
      <c r="A26" s="69"/>
      <c r="B26" s="70"/>
      <c r="C26" s="69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2"/>
    </row>
    <row r="27" spans="1:20" ht="15.75" customHeight="1">
      <c r="A27" s="69"/>
      <c r="B27" s="3"/>
      <c r="C27" s="69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2"/>
    </row>
    <row r="28" spans="1:20" ht="12.75">
      <c r="A28" s="69"/>
      <c r="B28" s="3"/>
      <c r="C28" s="69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2"/>
    </row>
    <row r="29" spans="1:20" ht="15.75" customHeight="1">
      <c r="A29" s="69"/>
      <c r="B29" s="70"/>
      <c r="C29" s="69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2"/>
    </row>
    <row r="30" spans="1:20" ht="12.75">
      <c r="A30" s="69"/>
      <c r="B30" s="3"/>
      <c r="C30" s="69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2"/>
    </row>
    <row r="31" ht="12.75">
      <c r="B31" s="70"/>
    </row>
    <row r="32" ht="12.75">
      <c r="B32" s="3"/>
    </row>
    <row r="33" ht="12.75">
      <c r="B33" s="3"/>
    </row>
    <row r="34" ht="12.75">
      <c r="B34" s="3"/>
    </row>
    <row r="35" ht="12.75">
      <c r="B35" s="3"/>
    </row>
    <row r="36" ht="12.75">
      <c r="B36" s="3"/>
    </row>
    <row r="37" ht="12.75">
      <c r="B37" s="3"/>
    </row>
    <row r="38" ht="12.75">
      <c r="B38" s="3"/>
    </row>
    <row r="39" ht="12.75">
      <c r="B39" s="3"/>
    </row>
  </sheetData>
  <sheetProtection selectLockedCells="1" selectUnlockedCells="1"/>
  <mergeCells count="11">
    <mergeCell ref="A1:A3"/>
    <mergeCell ref="B1:B3"/>
    <mergeCell ref="D1:S1"/>
    <mergeCell ref="D2:E2"/>
    <mergeCell ref="F2:G2"/>
    <mergeCell ref="H2:I2"/>
    <mergeCell ref="J2:K2"/>
    <mergeCell ref="L2:N2"/>
    <mergeCell ref="O2:Q2"/>
    <mergeCell ref="R2:S2"/>
    <mergeCell ref="A13:D13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7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2"/>
  <sheetViews>
    <sheetView view="pageBreakPreview" zoomScale="90" zoomScaleSheetLayoutView="90" workbookViewId="0" topLeftCell="A1">
      <selection activeCell="S1" sqref="S1"/>
    </sheetView>
  </sheetViews>
  <sheetFormatPr defaultColWidth="9.140625" defaultRowHeight="15"/>
  <cols>
    <col min="1" max="1" width="6.140625" style="0" customWidth="1"/>
    <col min="2" max="2" width="19.28125" style="0" customWidth="1"/>
    <col min="3" max="3" width="12.140625" style="0" customWidth="1"/>
    <col min="4" max="18" width="5.421875" style="0" customWidth="1"/>
    <col min="19" max="19" width="9.00390625" style="1" customWidth="1"/>
  </cols>
  <sheetData>
    <row r="1" spans="1:19" ht="12.75" customHeight="1">
      <c r="A1" s="48" t="s">
        <v>139</v>
      </c>
      <c r="B1" s="51" t="s">
        <v>140</v>
      </c>
      <c r="C1" s="51"/>
      <c r="D1" s="49" t="s">
        <v>148</v>
      </c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50"/>
    </row>
    <row r="2" spans="1:19" ht="12.75" customHeight="1">
      <c r="A2" s="48"/>
      <c r="B2" s="51"/>
      <c r="C2" s="51"/>
      <c r="D2" s="49">
        <v>100</v>
      </c>
      <c r="E2" s="49"/>
      <c r="F2" s="49">
        <v>110</v>
      </c>
      <c r="G2" s="49"/>
      <c r="H2" s="49">
        <v>120</v>
      </c>
      <c r="I2" s="49"/>
      <c r="J2" s="72">
        <v>125</v>
      </c>
      <c r="K2" s="72"/>
      <c r="L2" s="73">
        <v>123</v>
      </c>
      <c r="M2" s="73"/>
      <c r="N2" s="74">
        <v>125</v>
      </c>
      <c r="O2" s="74"/>
      <c r="P2" s="74"/>
      <c r="Q2" s="75">
        <v>124</v>
      </c>
      <c r="R2" s="75"/>
      <c r="S2" s="50"/>
    </row>
    <row r="3" spans="1:19" ht="12.75">
      <c r="A3" s="48"/>
      <c r="B3" s="51"/>
      <c r="C3" s="51"/>
      <c r="D3" s="49">
        <v>1</v>
      </c>
      <c r="E3" s="49">
        <v>2</v>
      </c>
      <c r="F3" s="49">
        <v>1</v>
      </c>
      <c r="G3" s="49">
        <v>2</v>
      </c>
      <c r="H3" s="49">
        <v>1</v>
      </c>
      <c r="I3" s="49">
        <v>2</v>
      </c>
      <c r="J3" s="49">
        <v>1</v>
      </c>
      <c r="K3" s="72">
        <v>2</v>
      </c>
      <c r="L3" s="76">
        <v>1</v>
      </c>
      <c r="M3" s="49">
        <v>2</v>
      </c>
      <c r="N3" s="49">
        <v>1</v>
      </c>
      <c r="O3" s="49">
        <v>2</v>
      </c>
      <c r="P3" s="49">
        <v>3</v>
      </c>
      <c r="Q3" s="66">
        <v>1</v>
      </c>
      <c r="R3" s="77">
        <v>2</v>
      </c>
      <c r="S3" s="78" t="s">
        <v>142</v>
      </c>
    </row>
    <row r="4" spans="1:19" ht="12.75">
      <c r="A4" s="79">
        <v>1</v>
      </c>
      <c r="B4" s="59" t="s">
        <v>99</v>
      </c>
      <c r="C4" s="80"/>
      <c r="D4" s="56" t="s">
        <v>143</v>
      </c>
      <c r="E4" s="56"/>
      <c r="F4" s="56" t="s">
        <v>143</v>
      </c>
      <c r="G4" s="56"/>
      <c r="H4" s="56" t="s">
        <v>145</v>
      </c>
      <c r="I4" s="56" t="s">
        <v>143</v>
      </c>
      <c r="J4" s="56" t="s">
        <v>145</v>
      </c>
      <c r="K4" s="81" t="s">
        <v>145</v>
      </c>
      <c r="L4" s="82" t="s">
        <v>143</v>
      </c>
      <c r="M4" s="56"/>
      <c r="N4" s="56" t="s">
        <v>143</v>
      </c>
      <c r="O4" s="56"/>
      <c r="P4" s="56"/>
      <c r="Q4" s="56"/>
      <c r="R4" s="83"/>
      <c r="S4" s="56">
        <v>1</v>
      </c>
    </row>
    <row r="5" spans="1:19" ht="12.75">
      <c r="A5" s="79">
        <v>2</v>
      </c>
      <c r="B5" s="58" t="s">
        <v>39</v>
      </c>
      <c r="C5" s="84"/>
      <c r="D5" s="56" t="s">
        <v>143</v>
      </c>
      <c r="E5" s="56"/>
      <c r="F5" s="56" t="s">
        <v>143</v>
      </c>
      <c r="G5" s="56"/>
      <c r="H5" s="56" t="s">
        <v>143</v>
      </c>
      <c r="I5" s="56"/>
      <c r="J5" s="56" t="s">
        <v>145</v>
      </c>
      <c r="K5" s="81" t="s">
        <v>145</v>
      </c>
      <c r="L5" s="82" t="s">
        <v>143</v>
      </c>
      <c r="M5" s="56"/>
      <c r="N5" s="56" t="s">
        <v>145</v>
      </c>
      <c r="O5" s="56" t="s">
        <v>145</v>
      </c>
      <c r="P5" s="56" t="s">
        <v>143</v>
      </c>
      <c r="Q5" s="56"/>
      <c r="R5" s="83"/>
      <c r="S5" s="56">
        <v>2</v>
      </c>
    </row>
    <row r="6" spans="1:19" ht="12.75">
      <c r="A6" s="79">
        <v>3</v>
      </c>
      <c r="B6" s="58" t="s">
        <v>48</v>
      </c>
      <c r="C6" s="84"/>
      <c r="D6" s="56" t="s">
        <v>143</v>
      </c>
      <c r="E6" s="56"/>
      <c r="F6" s="56" t="s">
        <v>143</v>
      </c>
      <c r="G6" s="56"/>
      <c r="H6" s="56" t="s">
        <v>143</v>
      </c>
      <c r="I6" s="56"/>
      <c r="J6" s="56" t="s">
        <v>145</v>
      </c>
      <c r="K6" s="81" t="s">
        <v>145</v>
      </c>
      <c r="L6" s="82" t="s">
        <v>143</v>
      </c>
      <c r="M6" s="56"/>
      <c r="N6" s="56" t="s">
        <v>145</v>
      </c>
      <c r="O6" s="56" t="s">
        <v>145</v>
      </c>
      <c r="P6" s="56" t="s">
        <v>145</v>
      </c>
      <c r="Q6" s="56" t="s">
        <v>145</v>
      </c>
      <c r="R6" s="83" t="s">
        <v>143</v>
      </c>
      <c r="S6" s="56">
        <v>3</v>
      </c>
    </row>
    <row r="7" spans="1:19" ht="12.75">
      <c r="A7" s="79">
        <v>4</v>
      </c>
      <c r="B7" s="59" t="s">
        <v>89</v>
      </c>
      <c r="C7" s="80"/>
      <c r="D7" s="56" t="s">
        <v>143</v>
      </c>
      <c r="E7" s="56"/>
      <c r="F7" s="56" t="s">
        <v>143</v>
      </c>
      <c r="G7" s="56"/>
      <c r="H7" s="56" t="s">
        <v>143</v>
      </c>
      <c r="I7" s="56"/>
      <c r="J7" s="56" t="s">
        <v>145</v>
      </c>
      <c r="K7" s="81" t="s">
        <v>145</v>
      </c>
      <c r="L7" s="82" t="s">
        <v>143</v>
      </c>
      <c r="M7" s="56"/>
      <c r="N7" s="56" t="s">
        <v>145</v>
      </c>
      <c r="O7" s="56" t="s">
        <v>145</v>
      </c>
      <c r="P7" s="56" t="s">
        <v>145</v>
      </c>
      <c r="Q7" s="56" t="s">
        <v>145</v>
      </c>
      <c r="R7" s="83" t="s">
        <v>145</v>
      </c>
      <c r="S7" s="56">
        <v>4</v>
      </c>
    </row>
    <row r="8" spans="1:19" ht="12.75">
      <c r="A8" s="79">
        <v>5</v>
      </c>
      <c r="B8" s="59" t="s">
        <v>46</v>
      </c>
      <c r="C8" s="84"/>
      <c r="D8" s="56" t="s">
        <v>143</v>
      </c>
      <c r="E8" s="56"/>
      <c r="F8" s="56" t="s">
        <v>143</v>
      </c>
      <c r="G8" s="56"/>
      <c r="H8" s="56" t="s">
        <v>143</v>
      </c>
      <c r="I8" s="56"/>
      <c r="J8" s="56" t="s">
        <v>145</v>
      </c>
      <c r="K8" s="81" t="s">
        <v>145</v>
      </c>
      <c r="L8" s="82" t="s">
        <v>145</v>
      </c>
      <c r="M8" s="56"/>
      <c r="N8" s="56"/>
      <c r="O8" s="56"/>
      <c r="P8" s="56"/>
      <c r="Q8" s="56"/>
      <c r="R8" s="83"/>
      <c r="S8" s="56">
        <v>5</v>
      </c>
    </row>
    <row r="9" spans="1:19" ht="12.75">
      <c r="A9" s="79">
        <v>6</v>
      </c>
      <c r="B9" s="58" t="s">
        <v>73</v>
      </c>
      <c r="C9" s="85"/>
      <c r="D9" s="56" t="s">
        <v>143</v>
      </c>
      <c r="E9" s="56"/>
      <c r="F9" s="56" t="s">
        <v>143</v>
      </c>
      <c r="G9" s="56" t="s">
        <v>145</v>
      </c>
      <c r="H9" s="56" t="s">
        <v>143</v>
      </c>
      <c r="I9" s="56" t="s">
        <v>145</v>
      </c>
      <c r="J9" s="56" t="s">
        <v>145</v>
      </c>
      <c r="K9" s="81"/>
      <c r="L9" s="82"/>
      <c r="M9" s="56"/>
      <c r="N9" s="56"/>
      <c r="O9" s="56"/>
      <c r="P9" s="56"/>
      <c r="Q9" s="56"/>
      <c r="R9" s="83"/>
      <c r="S9" s="56">
        <v>6</v>
      </c>
    </row>
    <row r="10" spans="1:19" ht="12.75">
      <c r="A10" s="79">
        <v>7</v>
      </c>
      <c r="B10" s="58" t="s">
        <v>51</v>
      </c>
      <c r="C10" s="84"/>
      <c r="D10" s="56" t="s">
        <v>143</v>
      </c>
      <c r="E10" s="56"/>
      <c r="F10" s="56" t="s">
        <v>143</v>
      </c>
      <c r="G10" s="56"/>
      <c r="H10" s="56" t="s">
        <v>145</v>
      </c>
      <c r="I10" s="56" t="s">
        <v>145</v>
      </c>
      <c r="J10" s="56"/>
      <c r="K10" s="81"/>
      <c r="L10" s="82"/>
      <c r="M10" s="56"/>
      <c r="N10" s="56"/>
      <c r="O10" s="56"/>
      <c r="P10" s="56"/>
      <c r="Q10" s="56"/>
      <c r="R10" s="83"/>
      <c r="S10" s="56">
        <v>7</v>
      </c>
    </row>
    <row r="11" spans="1:19" ht="15.75" customHeight="1">
      <c r="A11" s="79">
        <v>8</v>
      </c>
      <c r="B11" s="58" t="s">
        <v>65</v>
      </c>
      <c r="C11" s="25"/>
      <c r="D11" s="56" t="s">
        <v>143</v>
      </c>
      <c r="E11" s="56"/>
      <c r="F11" s="56" t="s">
        <v>145</v>
      </c>
      <c r="G11" s="56" t="s">
        <v>143</v>
      </c>
      <c r="H11" s="56" t="s">
        <v>145</v>
      </c>
      <c r="I11" s="56" t="s">
        <v>145</v>
      </c>
      <c r="J11" s="56"/>
      <c r="K11" s="81"/>
      <c r="L11" s="82"/>
      <c r="M11" s="56"/>
      <c r="N11" s="56"/>
      <c r="O11" s="56"/>
      <c r="P11" s="56"/>
      <c r="Q11" s="56"/>
      <c r="R11" s="83"/>
      <c r="S11" s="56">
        <v>8</v>
      </c>
    </row>
    <row r="12" spans="1:19" ht="12.75">
      <c r="A12" s="79">
        <v>9</v>
      </c>
      <c r="B12" s="59" t="s">
        <v>69</v>
      </c>
      <c r="C12" s="85"/>
      <c r="D12" s="56" t="s">
        <v>143</v>
      </c>
      <c r="E12" s="56"/>
      <c r="F12" s="56" t="s">
        <v>145</v>
      </c>
      <c r="G12" s="56" t="s">
        <v>143</v>
      </c>
      <c r="H12" s="56" t="s">
        <v>145</v>
      </c>
      <c r="I12" s="56" t="s">
        <v>145</v>
      </c>
      <c r="J12" s="56"/>
      <c r="K12" s="81"/>
      <c r="L12" s="82"/>
      <c r="M12" s="56"/>
      <c r="N12" s="56"/>
      <c r="O12" s="56"/>
      <c r="P12" s="56"/>
      <c r="Q12" s="56"/>
      <c r="R12" s="83"/>
      <c r="S12" s="56">
        <v>8</v>
      </c>
    </row>
    <row r="13" spans="1:19" ht="12.75">
      <c r="A13" s="79">
        <v>10</v>
      </c>
      <c r="B13" s="58" t="s">
        <v>52</v>
      </c>
      <c r="C13" s="84"/>
      <c r="D13" s="56" t="s">
        <v>143</v>
      </c>
      <c r="E13" s="56"/>
      <c r="F13" s="56" t="s">
        <v>145</v>
      </c>
      <c r="G13" s="56" t="s">
        <v>145</v>
      </c>
      <c r="H13" s="56"/>
      <c r="I13" s="56"/>
      <c r="J13" s="56"/>
      <c r="K13" s="81"/>
      <c r="L13" s="82"/>
      <c r="M13" s="56"/>
      <c r="N13" s="56"/>
      <c r="O13" s="56"/>
      <c r="P13" s="56"/>
      <c r="Q13" s="56"/>
      <c r="R13" s="83"/>
      <c r="S13" s="56">
        <v>10</v>
      </c>
    </row>
    <row r="14" spans="1:19" ht="12.75">
      <c r="A14" s="79">
        <v>11</v>
      </c>
      <c r="B14" s="58" t="s">
        <v>53</v>
      </c>
      <c r="C14" s="84"/>
      <c r="D14" s="56" t="s">
        <v>143</v>
      </c>
      <c r="E14" s="56"/>
      <c r="F14" s="56" t="s">
        <v>145</v>
      </c>
      <c r="G14" s="56" t="s">
        <v>145</v>
      </c>
      <c r="H14" s="56"/>
      <c r="I14" s="56"/>
      <c r="J14" s="56"/>
      <c r="K14" s="81"/>
      <c r="L14" s="82"/>
      <c r="M14" s="56"/>
      <c r="N14" s="56"/>
      <c r="O14" s="56"/>
      <c r="P14" s="56"/>
      <c r="Q14" s="56"/>
      <c r="R14" s="83"/>
      <c r="S14" s="56">
        <v>10</v>
      </c>
    </row>
    <row r="15" spans="1:19" ht="12.75">
      <c r="A15" s="79">
        <v>12</v>
      </c>
      <c r="B15" s="58" t="s">
        <v>64</v>
      </c>
      <c r="C15" s="84"/>
      <c r="D15" s="56" t="s">
        <v>143</v>
      </c>
      <c r="E15" s="56"/>
      <c r="F15" s="56" t="s">
        <v>145</v>
      </c>
      <c r="G15" s="56" t="s">
        <v>145</v>
      </c>
      <c r="H15" s="56"/>
      <c r="I15" s="56"/>
      <c r="J15" s="56"/>
      <c r="K15" s="81"/>
      <c r="L15" s="82"/>
      <c r="M15" s="56"/>
      <c r="N15" s="56"/>
      <c r="O15" s="56"/>
      <c r="P15" s="56"/>
      <c r="Q15" s="56"/>
      <c r="R15" s="83"/>
      <c r="S15" s="56">
        <v>10</v>
      </c>
    </row>
    <row r="16" spans="1:19" ht="12.75">
      <c r="A16" s="79">
        <v>13</v>
      </c>
      <c r="B16" s="59" t="s">
        <v>68</v>
      </c>
      <c r="C16" s="85"/>
      <c r="D16" s="56" t="s">
        <v>143</v>
      </c>
      <c r="E16" s="56"/>
      <c r="F16" s="56" t="s">
        <v>145</v>
      </c>
      <c r="G16" s="56" t="s">
        <v>145</v>
      </c>
      <c r="H16" s="56"/>
      <c r="I16" s="56"/>
      <c r="J16" s="56"/>
      <c r="K16" s="81"/>
      <c r="L16" s="82"/>
      <c r="M16" s="56"/>
      <c r="N16" s="56"/>
      <c r="O16" s="56"/>
      <c r="P16" s="56"/>
      <c r="Q16" s="56"/>
      <c r="R16" s="83"/>
      <c r="S16" s="56">
        <v>10</v>
      </c>
    </row>
    <row r="17" spans="1:19" ht="12.75">
      <c r="A17" s="79">
        <v>14</v>
      </c>
      <c r="B17" s="54" t="s">
        <v>75</v>
      </c>
      <c r="C17" s="80"/>
      <c r="D17" s="56" t="s">
        <v>143</v>
      </c>
      <c r="E17" s="56"/>
      <c r="F17" s="56" t="s">
        <v>145</v>
      </c>
      <c r="G17" s="56" t="s">
        <v>145</v>
      </c>
      <c r="H17" s="56"/>
      <c r="I17" s="56"/>
      <c r="J17" s="56"/>
      <c r="K17" s="81"/>
      <c r="L17" s="82"/>
      <c r="M17" s="56"/>
      <c r="N17" s="56"/>
      <c r="O17" s="56"/>
      <c r="P17" s="56"/>
      <c r="Q17" s="56"/>
      <c r="R17" s="83"/>
      <c r="S17" s="56">
        <v>10</v>
      </c>
    </row>
    <row r="18" spans="1:19" ht="12.75">
      <c r="A18" s="79">
        <v>15</v>
      </c>
      <c r="B18" s="59" t="s">
        <v>61</v>
      </c>
      <c r="C18" s="84"/>
      <c r="D18" s="56" t="s">
        <v>145</v>
      </c>
      <c r="E18" s="56" t="s">
        <v>143</v>
      </c>
      <c r="F18" s="56" t="s">
        <v>145</v>
      </c>
      <c r="G18" s="56" t="s">
        <v>145</v>
      </c>
      <c r="H18" s="56"/>
      <c r="I18" s="56"/>
      <c r="J18" s="56"/>
      <c r="K18" s="81"/>
      <c r="L18" s="82"/>
      <c r="M18" s="56"/>
      <c r="N18" s="56"/>
      <c r="O18" s="56"/>
      <c r="P18" s="56"/>
      <c r="Q18" s="56"/>
      <c r="R18" s="83"/>
      <c r="S18" s="56">
        <v>15</v>
      </c>
    </row>
    <row r="19" spans="1:19" ht="12.75">
      <c r="A19" s="79">
        <v>16</v>
      </c>
      <c r="B19" s="59" t="s">
        <v>83</v>
      </c>
      <c r="C19" s="80"/>
      <c r="D19" s="56" t="s">
        <v>145</v>
      </c>
      <c r="E19" s="56" t="s">
        <v>143</v>
      </c>
      <c r="F19" s="56" t="s">
        <v>145</v>
      </c>
      <c r="G19" s="56" t="s">
        <v>145</v>
      </c>
      <c r="H19" s="56"/>
      <c r="I19" s="56"/>
      <c r="J19" s="56"/>
      <c r="K19" s="81"/>
      <c r="L19" s="82"/>
      <c r="M19" s="56"/>
      <c r="N19" s="56"/>
      <c r="O19" s="56"/>
      <c r="P19" s="56"/>
      <c r="Q19" s="56"/>
      <c r="R19" s="83"/>
      <c r="S19" s="56">
        <v>15</v>
      </c>
    </row>
    <row r="20" spans="1:19" ht="12.75">
      <c r="A20" s="79">
        <v>17</v>
      </c>
      <c r="B20" s="59" t="s">
        <v>87</v>
      </c>
      <c r="C20" s="80"/>
      <c r="D20" s="56" t="s">
        <v>145</v>
      </c>
      <c r="E20" s="56" t="s">
        <v>143</v>
      </c>
      <c r="F20" s="56" t="s">
        <v>145</v>
      </c>
      <c r="G20" s="56" t="s">
        <v>145</v>
      </c>
      <c r="H20" s="56"/>
      <c r="I20" s="56"/>
      <c r="J20" s="56"/>
      <c r="K20" s="81"/>
      <c r="L20" s="82"/>
      <c r="M20" s="56"/>
      <c r="N20" s="56"/>
      <c r="O20" s="56"/>
      <c r="P20" s="56"/>
      <c r="Q20" s="56"/>
      <c r="R20" s="83"/>
      <c r="S20" s="56">
        <v>15</v>
      </c>
    </row>
    <row r="21" spans="1:19" ht="12.75">
      <c r="A21" s="79">
        <v>18</v>
      </c>
      <c r="B21" s="59" t="s">
        <v>101</v>
      </c>
      <c r="C21" s="80"/>
      <c r="D21" s="56" t="s">
        <v>143</v>
      </c>
      <c r="E21" s="56"/>
      <c r="F21" s="56" t="s">
        <v>145</v>
      </c>
      <c r="G21" s="56" t="s">
        <v>145</v>
      </c>
      <c r="H21" s="56"/>
      <c r="I21" s="56"/>
      <c r="J21" s="56"/>
      <c r="K21" s="81"/>
      <c r="L21" s="82"/>
      <c r="M21" s="56"/>
      <c r="N21" s="56"/>
      <c r="O21" s="56"/>
      <c r="P21" s="56"/>
      <c r="Q21" s="56"/>
      <c r="R21" s="83"/>
      <c r="S21" s="56">
        <v>15</v>
      </c>
    </row>
    <row r="22" spans="1:19" ht="12.75">
      <c r="A22" s="86"/>
      <c r="B22" s="87"/>
      <c r="C22" s="62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</row>
    <row r="23" spans="1:4" ht="12.75" customHeight="1">
      <c r="A23" s="63" t="s">
        <v>148</v>
      </c>
      <c r="B23" s="63"/>
      <c r="C23" s="63"/>
      <c r="D23" s="63"/>
    </row>
    <row r="24" spans="1:4" ht="12.75">
      <c r="A24" s="89" t="s">
        <v>139</v>
      </c>
      <c r="B24" s="90" t="s">
        <v>146</v>
      </c>
      <c r="C24" s="63" t="s">
        <v>142</v>
      </c>
      <c r="D24" s="51" t="s">
        <v>147</v>
      </c>
    </row>
    <row r="25" spans="1:4" ht="12.75">
      <c r="A25" s="67">
        <v>1</v>
      </c>
      <c r="B25" s="59" t="s">
        <v>99</v>
      </c>
      <c r="C25" s="56">
        <v>1</v>
      </c>
      <c r="D25" s="91">
        <v>100</v>
      </c>
    </row>
    <row r="26" spans="1:4" ht="12.75">
      <c r="A26" s="67">
        <v>2</v>
      </c>
      <c r="B26" s="58" t="s">
        <v>39</v>
      </c>
      <c r="C26" s="56">
        <v>2</v>
      </c>
      <c r="D26" s="91">
        <v>86</v>
      </c>
    </row>
    <row r="27" spans="1:4" ht="12.75">
      <c r="A27" s="67">
        <v>3</v>
      </c>
      <c r="B27" s="58" t="s">
        <v>48</v>
      </c>
      <c r="C27" s="56">
        <v>3</v>
      </c>
      <c r="D27" s="91">
        <v>78</v>
      </c>
    </row>
    <row r="28" spans="1:4" ht="12.75">
      <c r="A28" s="53">
        <v>4</v>
      </c>
      <c r="B28" s="59" t="s">
        <v>89</v>
      </c>
      <c r="C28" s="56">
        <v>4</v>
      </c>
      <c r="D28" s="91">
        <v>72</v>
      </c>
    </row>
    <row r="29" spans="1:4" ht="12.75">
      <c r="A29" s="53">
        <v>5</v>
      </c>
      <c r="B29" s="59" t="s">
        <v>46</v>
      </c>
      <c r="C29" s="56">
        <v>5</v>
      </c>
      <c r="D29" s="91">
        <v>66</v>
      </c>
    </row>
    <row r="30" spans="1:4" ht="12.75">
      <c r="A30" s="60">
        <v>6</v>
      </c>
      <c r="B30" s="58" t="s">
        <v>73</v>
      </c>
      <c r="C30" s="56">
        <v>6</v>
      </c>
      <c r="D30" s="91">
        <v>62</v>
      </c>
    </row>
    <row r="31" spans="1:4" ht="12.75">
      <c r="A31" s="60">
        <v>7</v>
      </c>
      <c r="B31" s="58" t="s">
        <v>51</v>
      </c>
      <c r="C31" s="56">
        <v>7</v>
      </c>
      <c r="D31" s="91">
        <v>58</v>
      </c>
    </row>
    <row r="32" spans="1:4" ht="12.75">
      <c r="A32" s="60">
        <v>8</v>
      </c>
      <c r="B32" s="58" t="s">
        <v>65</v>
      </c>
      <c r="C32" s="56">
        <v>8</v>
      </c>
      <c r="D32" s="91">
        <v>55</v>
      </c>
    </row>
    <row r="33" spans="1:4" ht="12.75">
      <c r="A33" s="60">
        <v>9</v>
      </c>
      <c r="B33" s="59" t="s">
        <v>69</v>
      </c>
      <c r="C33" s="56">
        <v>8</v>
      </c>
      <c r="D33" s="91">
        <v>55</v>
      </c>
    </row>
    <row r="34" spans="1:4" ht="12.75">
      <c r="A34" s="60">
        <v>10</v>
      </c>
      <c r="B34" s="58" t="s">
        <v>52</v>
      </c>
      <c r="C34" s="56">
        <v>10</v>
      </c>
      <c r="D34" s="91">
        <v>50</v>
      </c>
    </row>
    <row r="35" spans="1:4" ht="12.75">
      <c r="A35" s="60">
        <v>11</v>
      </c>
      <c r="B35" s="58" t="s">
        <v>53</v>
      </c>
      <c r="C35" s="56">
        <v>10</v>
      </c>
      <c r="D35" s="91">
        <v>50</v>
      </c>
    </row>
    <row r="36" spans="1:4" ht="12.75">
      <c r="A36" s="60">
        <v>12</v>
      </c>
      <c r="B36" s="58" t="s">
        <v>64</v>
      </c>
      <c r="C36" s="56">
        <v>10</v>
      </c>
      <c r="D36" s="91">
        <v>50</v>
      </c>
    </row>
    <row r="37" spans="1:4" ht="12.75">
      <c r="A37" s="60">
        <v>13</v>
      </c>
      <c r="B37" s="59" t="s">
        <v>68</v>
      </c>
      <c r="C37" s="56">
        <v>10</v>
      </c>
      <c r="D37" s="91">
        <v>50</v>
      </c>
    </row>
    <row r="38" spans="1:4" ht="12.75">
      <c r="A38" s="60">
        <v>14</v>
      </c>
      <c r="B38" s="54" t="s">
        <v>75</v>
      </c>
      <c r="C38" s="56">
        <v>10</v>
      </c>
      <c r="D38" s="91">
        <v>50</v>
      </c>
    </row>
    <row r="39" spans="1:4" ht="12.75">
      <c r="A39" s="60">
        <v>15</v>
      </c>
      <c r="B39" s="59" t="s">
        <v>61</v>
      </c>
      <c r="C39" s="56">
        <v>15</v>
      </c>
      <c r="D39" s="91">
        <v>41</v>
      </c>
    </row>
    <row r="40" spans="1:4" ht="12.75">
      <c r="A40" s="60">
        <v>16</v>
      </c>
      <c r="B40" s="59" t="s">
        <v>83</v>
      </c>
      <c r="C40" s="56">
        <v>15</v>
      </c>
      <c r="D40" s="91">
        <v>41</v>
      </c>
    </row>
    <row r="41" spans="1:4" ht="12.75">
      <c r="A41" s="60">
        <v>17</v>
      </c>
      <c r="B41" s="59" t="s">
        <v>87</v>
      </c>
      <c r="C41" s="56">
        <v>15</v>
      </c>
      <c r="D41" s="91">
        <v>41</v>
      </c>
    </row>
    <row r="42" spans="1:4" ht="12.75">
      <c r="A42" s="60">
        <v>18</v>
      </c>
      <c r="B42" s="59" t="s">
        <v>101</v>
      </c>
      <c r="C42" s="56">
        <v>15</v>
      </c>
      <c r="D42" s="91">
        <v>41</v>
      </c>
    </row>
  </sheetData>
  <sheetProtection selectLockedCells="1" selectUnlockedCells="1"/>
  <mergeCells count="11">
    <mergeCell ref="A1:A3"/>
    <mergeCell ref="B1:C3"/>
    <mergeCell ref="D1:R1"/>
    <mergeCell ref="D2:E2"/>
    <mergeCell ref="F2:G2"/>
    <mergeCell ref="H2:I2"/>
    <mergeCell ref="J2:K2"/>
    <mergeCell ref="L2:M2"/>
    <mergeCell ref="N2:P2"/>
    <mergeCell ref="Q2:R2"/>
    <mergeCell ref="A23:D23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64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9"/>
  <sheetViews>
    <sheetView view="pageBreakPreview" zoomScale="90" zoomScaleSheetLayoutView="90" workbookViewId="0" topLeftCell="A1">
      <selection activeCell="K14" sqref="K14"/>
    </sheetView>
  </sheetViews>
  <sheetFormatPr defaultColWidth="9.140625" defaultRowHeight="15"/>
  <cols>
    <col min="1" max="1" width="6.140625" style="0" customWidth="1"/>
    <col min="2" max="2" width="23.140625" style="0" customWidth="1"/>
    <col min="3" max="3" width="11.28125" style="0" customWidth="1"/>
    <col min="4" max="19" width="5.421875" style="0" customWidth="1"/>
  </cols>
  <sheetData>
    <row r="1" spans="1:20" ht="12.75" customHeight="1">
      <c r="A1" s="48" t="s">
        <v>139</v>
      </c>
      <c r="B1" s="51" t="s">
        <v>140</v>
      </c>
      <c r="C1" s="51"/>
      <c r="D1" s="49" t="s">
        <v>149</v>
      </c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50"/>
    </row>
    <row r="2" spans="1:20" ht="12.75" customHeight="1">
      <c r="A2" s="48"/>
      <c r="B2" s="51"/>
      <c r="C2" s="51"/>
      <c r="D2" s="49">
        <v>200</v>
      </c>
      <c r="E2" s="49"/>
      <c r="F2" s="49">
        <v>250</v>
      </c>
      <c r="G2" s="49"/>
      <c r="H2" s="49">
        <v>300</v>
      </c>
      <c r="I2" s="49"/>
      <c r="J2" s="72">
        <v>350</v>
      </c>
      <c r="K2" s="72"/>
      <c r="L2" s="49">
        <v>375</v>
      </c>
      <c r="M2" s="49"/>
      <c r="N2" s="49"/>
      <c r="O2" s="49">
        <v>390</v>
      </c>
      <c r="P2" s="49"/>
      <c r="Q2" s="49"/>
      <c r="R2" s="49">
        <v>385</v>
      </c>
      <c r="S2" s="49"/>
      <c r="T2" s="50"/>
    </row>
    <row r="3" spans="1:20" ht="12.75">
      <c r="A3" s="48"/>
      <c r="B3" s="51"/>
      <c r="C3" s="51"/>
      <c r="D3" s="49">
        <v>1</v>
      </c>
      <c r="E3" s="49">
        <v>2</v>
      </c>
      <c r="F3" s="49">
        <v>1</v>
      </c>
      <c r="G3" s="49">
        <v>2</v>
      </c>
      <c r="H3" s="49">
        <v>1</v>
      </c>
      <c r="I3" s="49">
        <v>2</v>
      </c>
      <c r="J3" s="49">
        <v>1</v>
      </c>
      <c r="K3" s="72">
        <v>2</v>
      </c>
      <c r="L3" s="49">
        <v>1</v>
      </c>
      <c r="M3" s="49">
        <v>2</v>
      </c>
      <c r="N3" s="49">
        <v>3</v>
      </c>
      <c r="O3" s="49">
        <v>1</v>
      </c>
      <c r="P3" s="49">
        <v>2</v>
      </c>
      <c r="Q3" s="49">
        <v>3</v>
      </c>
      <c r="R3" s="49">
        <v>1</v>
      </c>
      <c r="S3" s="49">
        <v>2</v>
      </c>
      <c r="T3" s="52" t="s">
        <v>142</v>
      </c>
    </row>
    <row r="4" spans="1:20" ht="12.75">
      <c r="A4" s="79">
        <v>1</v>
      </c>
      <c r="B4" s="59" t="s">
        <v>97</v>
      </c>
      <c r="C4" s="84"/>
      <c r="D4" s="56" t="s">
        <v>143</v>
      </c>
      <c r="E4" s="56"/>
      <c r="F4" s="56" t="s">
        <v>143</v>
      </c>
      <c r="G4" s="56"/>
      <c r="H4" s="56" t="s">
        <v>143</v>
      </c>
      <c r="I4" s="56"/>
      <c r="J4" s="56" t="s">
        <v>143</v>
      </c>
      <c r="K4" s="81"/>
      <c r="L4" s="56" t="s">
        <v>143</v>
      </c>
      <c r="M4" s="56"/>
      <c r="N4" s="56"/>
      <c r="O4" s="56" t="s">
        <v>145</v>
      </c>
      <c r="P4" s="56" t="s">
        <v>145</v>
      </c>
      <c r="Q4" s="56" t="s">
        <v>145</v>
      </c>
      <c r="R4" s="56" t="s">
        <v>143</v>
      </c>
      <c r="S4" s="56"/>
      <c r="T4" s="57">
        <v>1</v>
      </c>
    </row>
    <row r="5" spans="1:20" ht="12.75">
      <c r="A5" s="79">
        <v>2</v>
      </c>
      <c r="B5" s="59" t="s">
        <v>57</v>
      </c>
      <c r="C5" s="84"/>
      <c r="D5" s="56" t="s">
        <v>143</v>
      </c>
      <c r="E5" s="56"/>
      <c r="F5" s="56" t="s">
        <v>143</v>
      </c>
      <c r="G5" s="56"/>
      <c r="H5" s="56" t="s">
        <v>143</v>
      </c>
      <c r="I5" s="56"/>
      <c r="J5" s="56" t="s">
        <v>143</v>
      </c>
      <c r="K5" s="81"/>
      <c r="L5" s="56" t="s">
        <v>143</v>
      </c>
      <c r="M5" s="56"/>
      <c r="N5" s="56"/>
      <c r="O5" s="56" t="s">
        <v>145</v>
      </c>
      <c r="P5" s="56" t="s">
        <v>145</v>
      </c>
      <c r="Q5" s="56" t="s">
        <v>145</v>
      </c>
      <c r="R5" s="56" t="s">
        <v>145</v>
      </c>
      <c r="S5" s="56"/>
      <c r="T5" s="57">
        <v>2</v>
      </c>
    </row>
    <row r="6" spans="1:20" ht="12.75">
      <c r="A6" s="79">
        <v>3</v>
      </c>
      <c r="B6" s="58" t="s">
        <v>32</v>
      </c>
      <c r="C6" s="84"/>
      <c r="D6" s="56" t="s">
        <v>143</v>
      </c>
      <c r="E6" s="56"/>
      <c r="F6" s="56" t="s">
        <v>143</v>
      </c>
      <c r="G6" s="56"/>
      <c r="H6" s="56" t="s">
        <v>145</v>
      </c>
      <c r="I6" s="56" t="s">
        <v>143</v>
      </c>
      <c r="J6" s="56" t="s">
        <v>143</v>
      </c>
      <c r="K6" s="81"/>
      <c r="L6" s="56" t="s">
        <v>145</v>
      </c>
      <c r="M6" s="56" t="s">
        <v>145</v>
      </c>
      <c r="N6" s="56" t="s">
        <v>145</v>
      </c>
      <c r="O6" s="56"/>
      <c r="P6" s="56"/>
      <c r="Q6" s="56"/>
      <c r="R6" s="56"/>
      <c r="S6" s="56"/>
      <c r="T6" s="57">
        <v>3</v>
      </c>
    </row>
    <row r="7" spans="1:20" ht="12.75">
      <c r="A7" s="79">
        <v>4</v>
      </c>
      <c r="B7" s="54" t="s">
        <v>74</v>
      </c>
      <c r="C7" s="84"/>
      <c r="D7" s="56" t="s">
        <v>143</v>
      </c>
      <c r="E7" s="56"/>
      <c r="F7" s="56" t="s">
        <v>143</v>
      </c>
      <c r="G7" s="56"/>
      <c r="H7" s="56" t="s">
        <v>143</v>
      </c>
      <c r="I7" s="56"/>
      <c r="J7" s="56" t="s">
        <v>145</v>
      </c>
      <c r="K7" s="81" t="s">
        <v>145</v>
      </c>
      <c r="L7" s="56"/>
      <c r="M7" s="56"/>
      <c r="N7" s="56"/>
      <c r="O7" s="56"/>
      <c r="P7" s="56"/>
      <c r="Q7" s="56"/>
      <c r="R7" s="56"/>
      <c r="S7" s="56"/>
      <c r="T7" s="57">
        <v>4</v>
      </c>
    </row>
    <row r="8" spans="1:20" ht="12.75">
      <c r="A8" s="79">
        <v>5</v>
      </c>
      <c r="B8" s="58" t="s">
        <v>71</v>
      </c>
      <c r="C8" s="84"/>
      <c r="D8" s="56" t="s">
        <v>143</v>
      </c>
      <c r="E8" s="56"/>
      <c r="F8" s="56" t="s">
        <v>143</v>
      </c>
      <c r="G8" s="56"/>
      <c r="H8" s="56" t="s">
        <v>145</v>
      </c>
      <c r="I8" s="56" t="s">
        <v>143</v>
      </c>
      <c r="J8" s="56" t="s">
        <v>145</v>
      </c>
      <c r="K8" s="81" t="s">
        <v>145</v>
      </c>
      <c r="L8" s="56"/>
      <c r="M8" s="56"/>
      <c r="N8" s="56"/>
      <c r="O8" s="56"/>
      <c r="P8" s="56"/>
      <c r="Q8" s="56"/>
      <c r="R8" s="56"/>
      <c r="S8" s="56"/>
      <c r="T8" s="57">
        <v>5</v>
      </c>
    </row>
    <row r="9" spans="1:20" ht="12.75">
      <c r="A9" s="79">
        <v>6</v>
      </c>
      <c r="B9" s="58" t="s">
        <v>55</v>
      </c>
      <c r="C9" s="84"/>
      <c r="D9" s="56" t="s">
        <v>143</v>
      </c>
      <c r="E9" s="56"/>
      <c r="F9" s="56" t="s">
        <v>145</v>
      </c>
      <c r="G9" s="56" t="s">
        <v>143</v>
      </c>
      <c r="H9" s="56" t="s">
        <v>145</v>
      </c>
      <c r="I9" s="56" t="s">
        <v>145</v>
      </c>
      <c r="J9" s="56"/>
      <c r="K9" s="81"/>
      <c r="L9" s="56"/>
      <c r="M9" s="56"/>
      <c r="N9" s="56"/>
      <c r="O9" s="56"/>
      <c r="P9" s="56"/>
      <c r="Q9" s="56"/>
      <c r="R9" s="56"/>
      <c r="S9" s="56"/>
      <c r="T9" s="57">
        <v>6</v>
      </c>
    </row>
    <row r="10" spans="1:20" ht="18.75" customHeight="1">
      <c r="A10" s="79">
        <v>7</v>
      </c>
      <c r="B10" s="91"/>
      <c r="C10" s="84"/>
      <c r="D10" s="56"/>
      <c r="E10" s="56"/>
      <c r="F10" s="56"/>
      <c r="G10" s="56"/>
      <c r="H10" s="56"/>
      <c r="I10" s="56"/>
      <c r="J10" s="56"/>
      <c r="K10" s="81"/>
      <c r="L10" s="56"/>
      <c r="M10" s="56"/>
      <c r="N10" s="56"/>
      <c r="O10" s="56"/>
      <c r="P10" s="56"/>
      <c r="Q10" s="56"/>
      <c r="R10" s="56"/>
      <c r="S10" s="56"/>
      <c r="T10" s="57"/>
    </row>
    <row r="11" spans="1:19" ht="18.75" customHeight="1">
      <c r="A11" s="86"/>
      <c r="B11" s="92"/>
      <c r="C11" s="92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</row>
    <row r="12" spans="1:19" ht="12.75" customHeight="1">
      <c r="A12" s="63" t="s">
        <v>149</v>
      </c>
      <c r="B12" s="63"/>
      <c r="C12" s="63"/>
      <c r="D12" s="63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</row>
    <row r="13" spans="1:19" ht="12.75">
      <c r="A13" s="89" t="s">
        <v>139</v>
      </c>
      <c r="B13" s="90" t="s">
        <v>146</v>
      </c>
      <c r="C13" s="63" t="s">
        <v>142</v>
      </c>
      <c r="D13" s="51" t="s">
        <v>147</v>
      </c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</row>
    <row r="14" spans="1:19" ht="12.75">
      <c r="A14" s="67">
        <v>1</v>
      </c>
      <c r="B14" s="59" t="s">
        <v>97</v>
      </c>
      <c r="C14" s="57">
        <v>1</v>
      </c>
      <c r="D14" s="91">
        <v>100</v>
      </c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</row>
    <row r="15" spans="1:19" ht="12.75">
      <c r="A15" s="67">
        <v>2</v>
      </c>
      <c r="B15" s="59" t="s">
        <v>57</v>
      </c>
      <c r="C15" s="57">
        <v>2</v>
      </c>
      <c r="D15" s="91">
        <v>86</v>
      </c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</row>
    <row r="16" spans="1:19" ht="12.75">
      <c r="A16" s="67">
        <v>3</v>
      </c>
      <c r="B16" s="58" t="s">
        <v>32</v>
      </c>
      <c r="C16" s="57">
        <v>3</v>
      </c>
      <c r="D16" s="91">
        <v>78</v>
      </c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</row>
    <row r="17" spans="1:19" ht="12.75">
      <c r="A17" s="53">
        <v>4</v>
      </c>
      <c r="B17" s="54" t="s">
        <v>74</v>
      </c>
      <c r="C17" s="57">
        <v>4</v>
      </c>
      <c r="D17" s="91">
        <v>72</v>
      </c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</row>
    <row r="18" spans="1:19" ht="12.75">
      <c r="A18" s="53">
        <v>5</v>
      </c>
      <c r="B18" s="58" t="s">
        <v>71</v>
      </c>
      <c r="C18" s="57">
        <v>5</v>
      </c>
      <c r="D18" s="91">
        <v>66</v>
      </c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</row>
    <row r="19" spans="1:19" ht="12.75">
      <c r="A19" s="60">
        <v>6</v>
      </c>
      <c r="B19" s="58" t="s">
        <v>55</v>
      </c>
      <c r="C19" s="57">
        <v>6</v>
      </c>
      <c r="D19" s="91">
        <v>62</v>
      </c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</row>
  </sheetData>
  <sheetProtection selectLockedCells="1" selectUnlockedCells="1"/>
  <mergeCells count="11">
    <mergeCell ref="A1:A3"/>
    <mergeCell ref="B1:C3"/>
    <mergeCell ref="D1:S1"/>
    <mergeCell ref="D2:E2"/>
    <mergeCell ref="F2:G2"/>
    <mergeCell ref="H2:I2"/>
    <mergeCell ref="J2:K2"/>
    <mergeCell ref="L2:N2"/>
    <mergeCell ref="O2:Q2"/>
    <mergeCell ref="R2:S2"/>
    <mergeCell ref="A12:D12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6"/>
  <sheetViews>
    <sheetView view="pageBreakPreview" zoomScale="90" zoomScaleSheetLayoutView="90" workbookViewId="0" topLeftCell="A7">
      <selection activeCell="K40" sqref="K40"/>
    </sheetView>
  </sheetViews>
  <sheetFormatPr defaultColWidth="9.140625" defaultRowHeight="15"/>
  <cols>
    <col min="1" max="1" width="6.140625" style="0" customWidth="1"/>
    <col min="2" max="2" width="18.7109375" style="0" customWidth="1"/>
    <col min="3" max="3" width="6.00390625" style="0" customWidth="1"/>
    <col min="4" max="16" width="5.421875" style="0" customWidth="1"/>
    <col min="17" max="17" width="9.00390625" style="1" customWidth="1"/>
  </cols>
  <sheetData>
    <row r="1" spans="1:17" ht="12.75" customHeight="1">
      <c r="A1" s="48" t="s">
        <v>139</v>
      </c>
      <c r="B1" s="48" t="s">
        <v>140</v>
      </c>
      <c r="C1" s="48"/>
      <c r="D1" s="93" t="s">
        <v>150</v>
      </c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50"/>
    </row>
    <row r="2" spans="1:17" ht="12.75">
      <c r="A2" s="48"/>
      <c r="B2" s="48"/>
      <c r="C2" s="48"/>
      <c r="D2" s="93">
        <v>350</v>
      </c>
      <c r="E2" s="93"/>
      <c r="F2" s="49">
        <v>400</v>
      </c>
      <c r="G2" s="49"/>
      <c r="H2" s="72">
        <v>450</v>
      </c>
      <c r="I2" s="72"/>
      <c r="J2" s="49">
        <v>500</v>
      </c>
      <c r="K2" s="49"/>
      <c r="L2" s="49">
        <v>525</v>
      </c>
      <c r="M2" s="49"/>
      <c r="N2" s="49"/>
      <c r="O2" s="49">
        <v>530</v>
      </c>
      <c r="P2" s="49"/>
      <c r="Q2" s="50"/>
    </row>
    <row r="3" spans="1:17" ht="12.75">
      <c r="A3" s="48"/>
      <c r="B3" s="48"/>
      <c r="C3" s="48"/>
      <c r="D3" s="93">
        <v>1</v>
      </c>
      <c r="E3" s="49">
        <v>2</v>
      </c>
      <c r="F3" s="49">
        <v>1</v>
      </c>
      <c r="G3" s="49">
        <v>2</v>
      </c>
      <c r="H3" s="49">
        <v>1</v>
      </c>
      <c r="I3" s="49">
        <v>2</v>
      </c>
      <c r="J3" s="66">
        <v>1</v>
      </c>
      <c r="K3" s="66">
        <v>2</v>
      </c>
      <c r="L3" s="66">
        <v>1</v>
      </c>
      <c r="M3" s="66">
        <v>2</v>
      </c>
      <c r="N3" s="66">
        <v>3</v>
      </c>
      <c r="O3" s="66">
        <v>1</v>
      </c>
      <c r="P3" s="66">
        <v>2</v>
      </c>
      <c r="Q3" s="78" t="s">
        <v>142</v>
      </c>
    </row>
    <row r="4" spans="1:17" ht="12.75">
      <c r="A4" s="53">
        <v>1</v>
      </c>
      <c r="B4" s="59" t="s">
        <v>88</v>
      </c>
      <c r="C4" s="55"/>
      <c r="D4" s="94" t="s">
        <v>145</v>
      </c>
      <c r="E4" s="56" t="s">
        <v>143</v>
      </c>
      <c r="F4" s="56" t="s">
        <v>143</v>
      </c>
      <c r="G4" s="56"/>
      <c r="H4" s="56" t="s">
        <v>143</v>
      </c>
      <c r="I4" s="56"/>
      <c r="J4" s="56" t="s">
        <v>145</v>
      </c>
      <c r="K4" s="56" t="s">
        <v>143</v>
      </c>
      <c r="L4" s="56" t="s">
        <v>145</v>
      </c>
      <c r="M4" s="56" t="s">
        <v>143</v>
      </c>
      <c r="N4" s="56"/>
      <c r="O4" s="56"/>
      <c r="P4" s="56"/>
      <c r="Q4" s="57">
        <v>1</v>
      </c>
    </row>
    <row r="5" spans="1:17" ht="12.75">
      <c r="A5" s="53">
        <v>2</v>
      </c>
      <c r="B5" s="58" t="s">
        <v>39</v>
      </c>
      <c r="C5" s="55"/>
      <c r="D5" s="94" t="s">
        <v>143</v>
      </c>
      <c r="E5" s="56"/>
      <c r="F5" s="56" t="s">
        <v>143</v>
      </c>
      <c r="G5" s="56"/>
      <c r="H5" s="56" t="s">
        <v>143</v>
      </c>
      <c r="I5" s="56"/>
      <c r="J5" s="56" t="s">
        <v>143</v>
      </c>
      <c r="K5" s="56"/>
      <c r="L5" s="56" t="s">
        <v>145</v>
      </c>
      <c r="M5" s="56" t="s">
        <v>145</v>
      </c>
      <c r="N5" s="56" t="s">
        <v>143</v>
      </c>
      <c r="O5" s="56" t="s">
        <v>143</v>
      </c>
      <c r="P5" s="56"/>
      <c r="Q5" s="57">
        <v>2</v>
      </c>
    </row>
    <row r="6" spans="1:17" ht="12.75">
      <c r="A6" s="53">
        <v>3</v>
      </c>
      <c r="B6" s="59" t="s">
        <v>83</v>
      </c>
      <c r="C6" s="55"/>
      <c r="D6" s="94" t="s">
        <v>143</v>
      </c>
      <c r="E6" s="56"/>
      <c r="F6" s="56" t="s">
        <v>143</v>
      </c>
      <c r="G6" s="56"/>
      <c r="H6" s="56" t="s">
        <v>143</v>
      </c>
      <c r="I6" s="56"/>
      <c r="J6" s="56" t="s">
        <v>143</v>
      </c>
      <c r="K6" s="56"/>
      <c r="L6" s="56" t="s">
        <v>145</v>
      </c>
      <c r="M6" s="56" t="s">
        <v>145</v>
      </c>
      <c r="N6" s="56" t="s">
        <v>143</v>
      </c>
      <c r="O6" s="56" t="s">
        <v>145</v>
      </c>
      <c r="P6" s="56"/>
      <c r="Q6" s="56">
        <v>3</v>
      </c>
    </row>
    <row r="7" spans="1:17" ht="15.75" customHeight="1">
      <c r="A7" s="53">
        <v>4</v>
      </c>
      <c r="B7" s="58" t="s">
        <v>51</v>
      </c>
      <c r="C7" s="55"/>
      <c r="D7" s="94" t="s">
        <v>145</v>
      </c>
      <c r="E7" s="56" t="s">
        <v>143</v>
      </c>
      <c r="F7" s="56" t="s">
        <v>143</v>
      </c>
      <c r="G7" s="56"/>
      <c r="H7" s="56" t="s">
        <v>143</v>
      </c>
      <c r="I7" s="56"/>
      <c r="J7" s="56" t="s">
        <v>143</v>
      </c>
      <c r="K7" s="56"/>
      <c r="L7" s="56" t="s">
        <v>145</v>
      </c>
      <c r="M7" s="56" t="s">
        <v>145</v>
      </c>
      <c r="N7" s="56"/>
      <c r="O7" s="56"/>
      <c r="P7" s="56"/>
      <c r="Q7" s="57">
        <v>4</v>
      </c>
    </row>
    <row r="8" spans="1:17" ht="15.75" customHeight="1">
      <c r="A8" s="53">
        <v>5</v>
      </c>
      <c r="B8" s="58" t="s">
        <v>109</v>
      </c>
      <c r="C8" s="55"/>
      <c r="D8" s="94" t="s">
        <v>143</v>
      </c>
      <c r="E8" s="56"/>
      <c r="F8" s="56" t="s">
        <v>145</v>
      </c>
      <c r="G8" s="56" t="s">
        <v>143</v>
      </c>
      <c r="H8" s="56" t="s">
        <v>143</v>
      </c>
      <c r="I8" s="56"/>
      <c r="J8" s="56" t="s">
        <v>143</v>
      </c>
      <c r="K8" s="56"/>
      <c r="L8" s="56" t="s">
        <v>145</v>
      </c>
      <c r="M8" s="56" t="s">
        <v>145</v>
      </c>
      <c r="N8" s="56"/>
      <c r="O8" s="56"/>
      <c r="P8" s="56"/>
      <c r="Q8" s="57">
        <v>4</v>
      </c>
    </row>
    <row r="9" spans="1:17" ht="17.25" customHeight="1">
      <c r="A9" s="53">
        <v>6</v>
      </c>
      <c r="B9" s="59" t="s">
        <v>69</v>
      </c>
      <c r="C9" s="55"/>
      <c r="D9" s="94" t="s">
        <v>143</v>
      </c>
      <c r="E9" s="56"/>
      <c r="F9" s="56" t="s">
        <v>143</v>
      </c>
      <c r="G9" s="56"/>
      <c r="H9" s="56" t="s">
        <v>143</v>
      </c>
      <c r="I9" s="56"/>
      <c r="J9" s="56" t="s">
        <v>145</v>
      </c>
      <c r="K9" s="56" t="s">
        <v>143</v>
      </c>
      <c r="L9" s="56" t="s">
        <v>145</v>
      </c>
      <c r="M9" s="56" t="s">
        <v>145</v>
      </c>
      <c r="N9" s="56"/>
      <c r="O9" s="56"/>
      <c r="P9" s="56"/>
      <c r="Q9" s="57">
        <v>6</v>
      </c>
    </row>
    <row r="10" spans="1:17" ht="12.75">
      <c r="A10" s="53">
        <v>7</v>
      </c>
      <c r="B10" s="58" t="s">
        <v>48</v>
      </c>
      <c r="C10" s="55"/>
      <c r="D10" s="94" t="s">
        <v>143</v>
      </c>
      <c r="E10" s="56"/>
      <c r="F10" s="56" t="s">
        <v>143</v>
      </c>
      <c r="G10" s="56"/>
      <c r="H10" s="56" t="s">
        <v>143</v>
      </c>
      <c r="I10" s="56"/>
      <c r="J10" s="56" t="s">
        <v>145</v>
      </c>
      <c r="K10" s="56" t="s">
        <v>145</v>
      </c>
      <c r="L10" s="56"/>
      <c r="M10" s="56"/>
      <c r="N10" s="56"/>
      <c r="O10" s="56"/>
      <c r="P10" s="56"/>
      <c r="Q10" s="56">
        <v>7</v>
      </c>
    </row>
    <row r="11" spans="1:17" ht="12.75">
      <c r="A11" s="53">
        <v>8</v>
      </c>
      <c r="B11" s="58" t="s">
        <v>73</v>
      </c>
      <c r="C11" s="55"/>
      <c r="D11" s="94" t="s">
        <v>143</v>
      </c>
      <c r="E11" s="56"/>
      <c r="F11" s="56" t="s">
        <v>143</v>
      </c>
      <c r="G11" s="56"/>
      <c r="H11" s="56" t="s">
        <v>143</v>
      </c>
      <c r="I11" s="56"/>
      <c r="J11" s="56" t="s">
        <v>145</v>
      </c>
      <c r="K11" s="56" t="s">
        <v>145</v>
      </c>
      <c r="L11" s="56"/>
      <c r="M11" s="56"/>
      <c r="N11" s="56"/>
      <c r="O11" s="56"/>
      <c r="P11" s="56"/>
      <c r="Q11" s="57">
        <v>7</v>
      </c>
    </row>
    <row r="12" spans="1:17" ht="16.5" customHeight="1">
      <c r="A12" s="53">
        <v>9</v>
      </c>
      <c r="B12" s="59" t="s">
        <v>61</v>
      </c>
      <c r="C12" s="55"/>
      <c r="D12" s="94" t="s">
        <v>145</v>
      </c>
      <c r="E12" s="56" t="s">
        <v>143</v>
      </c>
      <c r="F12" s="56" t="s">
        <v>143</v>
      </c>
      <c r="G12" s="56"/>
      <c r="H12" s="56" t="s">
        <v>143</v>
      </c>
      <c r="I12" s="56"/>
      <c r="J12" s="56" t="s">
        <v>145</v>
      </c>
      <c r="K12" s="56" t="s">
        <v>145</v>
      </c>
      <c r="L12" s="56"/>
      <c r="M12" s="56"/>
      <c r="N12" s="56"/>
      <c r="O12" s="56"/>
      <c r="P12" s="56"/>
      <c r="Q12" s="57">
        <v>9</v>
      </c>
    </row>
    <row r="13" spans="1:17" ht="12.75">
      <c r="A13" s="53">
        <v>10</v>
      </c>
      <c r="B13" s="59" t="s">
        <v>46</v>
      </c>
      <c r="C13" s="55"/>
      <c r="D13" s="94" t="s">
        <v>143</v>
      </c>
      <c r="E13" s="56"/>
      <c r="F13" s="56" t="s">
        <v>143</v>
      </c>
      <c r="G13" s="56"/>
      <c r="H13" s="56" t="s">
        <v>145</v>
      </c>
      <c r="I13" s="56" t="s">
        <v>143</v>
      </c>
      <c r="J13" s="56" t="s">
        <v>145</v>
      </c>
      <c r="K13" s="56" t="s">
        <v>145</v>
      </c>
      <c r="L13" s="56"/>
      <c r="M13" s="56"/>
      <c r="N13" s="56"/>
      <c r="O13" s="56"/>
      <c r="P13" s="56"/>
      <c r="Q13" s="57">
        <v>10</v>
      </c>
    </row>
    <row r="14" spans="1:17" ht="12.75">
      <c r="A14" s="53">
        <v>11</v>
      </c>
      <c r="B14" s="58" t="s">
        <v>54</v>
      </c>
      <c r="C14" s="55"/>
      <c r="D14" s="94" t="s">
        <v>143</v>
      </c>
      <c r="E14" s="56"/>
      <c r="F14" s="56" t="s">
        <v>143</v>
      </c>
      <c r="G14" s="56"/>
      <c r="H14" s="56" t="s">
        <v>145</v>
      </c>
      <c r="I14" s="56" t="s">
        <v>143</v>
      </c>
      <c r="J14" s="56" t="s">
        <v>145</v>
      </c>
      <c r="K14" s="56" t="s">
        <v>145</v>
      </c>
      <c r="L14" s="56"/>
      <c r="M14" s="56"/>
      <c r="N14" s="56"/>
      <c r="O14" s="56"/>
      <c r="P14" s="56"/>
      <c r="Q14" s="57">
        <v>10</v>
      </c>
    </row>
    <row r="15" spans="1:17" ht="12.75">
      <c r="A15" s="53">
        <v>12</v>
      </c>
      <c r="B15" s="58" t="s">
        <v>64</v>
      </c>
      <c r="C15" s="55"/>
      <c r="D15" s="94" t="s">
        <v>143</v>
      </c>
      <c r="E15" s="56"/>
      <c r="F15" s="56" t="s">
        <v>143</v>
      </c>
      <c r="G15" s="56"/>
      <c r="H15" s="56" t="s">
        <v>145</v>
      </c>
      <c r="I15" s="56" t="s">
        <v>143</v>
      </c>
      <c r="J15" s="56" t="s">
        <v>145</v>
      </c>
      <c r="K15" s="56" t="s">
        <v>145</v>
      </c>
      <c r="L15" s="56"/>
      <c r="M15" s="56"/>
      <c r="N15" s="56"/>
      <c r="O15" s="56"/>
      <c r="P15" s="56"/>
      <c r="Q15" s="57">
        <v>10</v>
      </c>
    </row>
    <row r="16" spans="1:17" ht="12.75">
      <c r="A16" s="95">
        <v>13</v>
      </c>
      <c r="B16" s="96" t="s">
        <v>52</v>
      </c>
      <c r="C16" s="97"/>
      <c r="D16" s="98" t="s">
        <v>143</v>
      </c>
      <c r="E16" s="98"/>
      <c r="F16" s="98" t="s">
        <v>143</v>
      </c>
      <c r="G16" s="98"/>
      <c r="H16" s="98" t="s">
        <v>145</v>
      </c>
      <c r="I16" s="98" t="s">
        <v>145</v>
      </c>
      <c r="J16" s="98"/>
      <c r="K16" s="98"/>
      <c r="L16" s="98"/>
      <c r="M16" s="98"/>
      <c r="N16" s="98"/>
      <c r="O16" s="98"/>
      <c r="P16" s="98"/>
      <c r="Q16" s="99">
        <v>13</v>
      </c>
    </row>
    <row r="17" spans="1:17" ht="12.75">
      <c r="A17" s="95">
        <v>14</v>
      </c>
      <c r="B17" s="96" t="s">
        <v>56</v>
      </c>
      <c r="C17" s="97"/>
      <c r="D17" s="98" t="s">
        <v>143</v>
      </c>
      <c r="E17" s="98"/>
      <c r="F17" s="98" t="s">
        <v>143</v>
      </c>
      <c r="G17" s="98"/>
      <c r="H17" s="98" t="s">
        <v>145</v>
      </c>
      <c r="I17" s="98" t="s">
        <v>145</v>
      </c>
      <c r="J17" s="98"/>
      <c r="K17" s="98"/>
      <c r="L17" s="98"/>
      <c r="M17" s="98"/>
      <c r="N17" s="98"/>
      <c r="O17" s="98"/>
      <c r="P17" s="98"/>
      <c r="Q17" s="99">
        <v>13</v>
      </c>
    </row>
    <row r="18" spans="1:17" ht="12.75">
      <c r="A18" s="95">
        <v>15</v>
      </c>
      <c r="B18" s="100" t="s">
        <v>89</v>
      </c>
      <c r="C18" s="97"/>
      <c r="D18" s="98" t="s">
        <v>143</v>
      </c>
      <c r="E18" s="98"/>
      <c r="F18" s="98" t="s">
        <v>143</v>
      </c>
      <c r="G18" s="98"/>
      <c r="H18" s="98" t="s">
        <v>145</v>
      </c>
      <c r="I18" s="98" t="s">
        <v>145</v>
      </c>
      <c r="J18" s="98"/>
      <c r="K18" s="98"/>
      <c r="L18" s="98"/>
      <c r="M18" s="98"/>
      <c r="N18" s="98"/>
      <c r="O18" s="98"/>
      <c r="P18" s="98"/>
      <c r="Q18" s="99">
        <v>13</v>
      </c>
    </row>
    <row r="19" spans="1:17" ht="12.75">
      <c r="A19" s="95">
        <v>16</v>
      </c>
      <c r="B19" s="100" t="s">
        <v>93</v>
      </c>
      <c r="C19" s="97"/>
      <c r="D19" s="98" t="s">
        <v>143</v>
      </c>
      <c r="E19" s="98"/>
      <c r="F19" s="98" t="s">
        <v>143</v>
      </c>
      <c r="G19" s="98"/>
      <c r="H19" s="98" t="s">
        <v>145</v>
      </c>
      <c r="I19" s="98" t="s">
        <v>145</v>
      </c>
      <c r="J19" s="98"/>
      <c r="K19" s="98"/>
      <c r="L19" s="98"/>
      <c r="M19" s="98"/>
      <c r="N19" s="98"/>
      <c r="O19" s="98"/>
      <c r="P19" s="98"/>
      <c r="Q19" s="99">
        <v>13</v>
      </c>
    </row>
    <row r="20" spans="1:17" ht="15.75" customHeight="1">
      <c r="A20" s="95">
        <v>17</v>
      </c>
      <c r="B20" s="101" t="s">
        <v>75</v>
      </c>
      <c r="C20" s="97"/>
      <c r="D20" s="98" t="s">
        <v>143</v>
      </c>
      <c r="E20" s="98"/>
      <c r="F20" s="98" t="s">
        <v>145</v>
      </c>
      <c r="G20" s="98" t="s">
        <v>143</v>
      </c>
      <c r="H20" s="98" t="s">
        <v>145</v>
      </c>
      <c r="I20" s="98" t="s">
        <v>145</v>
      </c>
      <c r="J20" s="98"/>
      <c r="K20" s="98"/>
      <c r="L20" s="98"/>
      <c r="M20" s="98"/>
      <c r="N20" s="98"/>
      <c r="O20" s="98"/>
      <c r="P20" s="98"/>
      <c r="Q20" s="99">
        <v>17</v>
      </c>
    </row>
    <row r="21" spans="1:17" ht="15.75" customHeight="1">
      <c r="A21" s="95">
        <v>18</v>
      </c>
      <c r="B21" s="100" t="s">
        <v>68</v>
      </c>
      <c r="C21" s="97"/>
      <c r="D21" s="98" t="s">
        <v>143</v>
      </c>
      <c r="E21" s="98"/>
      <c r="F21" s="98" t="s">
        <v>145</v>
      </c>
      <c r="G21" s="98" t="s">
        <v>145</v>
      </c>
      <c r="H21" s="98"/>
      <c r="I21" s="98"/>
      <c r="J21" s="98"/>
      <c r="K21" s="98"/>
      <c r="L21" s="98"/>
      <c r="M21" s="98"/>
      <c r="N21" s="98"/>
      <c r="O21" s="98"/>
      <c r="P21" s="98"/>
      <c r="Q21" s="99">
        <v>18</v>
      </c>
    </row>
    <row r="22" spans="1:17" ht="12.75">
      <c r="A22" s="95">
        <v>19</v>
      </c>
      <c r="B22" s="100" t="s">
        <v>87</v>
      </c>
      <c r="C22" s="97"/>
      <c r="D22" s="98" t="s">
        <v>143</v>
      </c>
      <c r="E22" s="98"/>
      <c r="F22" s="98" t="s">
        <v>145</v>
      </c>
      <c r="G22" s="98" t="s">
        <v>145</v>
      </c>
      <c r="H22" s="98"/>
      <c r="I22" s="98"/>
      <c r="J22" s="98"/>
      <c r="K22" s="98"/>
      <c r="L22" s="98"/>
      <c r="M22" s="98"/>
      <c r="N22" s="98"/>
      <c r="O22" s="98"/>
      <c r="P22" s="98"/>
      <c r="Q22" s="99">
        <v>18</v>
      </c>
    </row>
    <row r="23" spans="1:17" ht="15.75" customHeight="1">
      <c r="A23" s="95">
        <v>20</v>
      </c>
      <c r="B23" s="96" t="s">
        <v>53</v>
      </c>
      <c r="C23" s="97"/>
      <c r="D23" s="98" t="s">
        <v>145</v>
      </c>
      <c r="E23" s="98" t="s">
        <v>145</v>
      </c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9">
        <v>20</v>
      </c>
    </row>
    <row r="25" spans="1:4" ht="15" customHeight="1">
      <c r="A25" s="63" t="s">
        <v>149</v>
      </c>
      <c r="B25" s="63"/>
      <c r="C25" s="63"/>
      <c r="D25" s="63"/>
    </row>
    <row r="26" spans="1:4" ht="12.75">
      <c r="A26" s="63" t="s">
        <v>139</v>
      </c>
      <c r="B26" s="63" t="s">
        <v>146</v>
      </c>
      <c r="C26" s="63" t="s">
        <v>142</v>
      </c>
      <c r="D26" s="49" t="s">
        <v>147</v>
      </c>
    </row>
    <row r="27" spans="1:4" ht="15.75" customHeight="1">
      <c r="A27" s="67">
        <v>1</v>
      </c>
      <c r="B27" s="59" t="s">
        <v>88</v>
      </c>
      <c r="C27" s="57">
        <v>1</v>
      </c>
      <c r="D27" s="91">
        <v>100</v>
      </c>
    </row>
    <row r="28" spans="1:4" ht="15.75" customHeight="1">
      <c r="A28" s="67">
        <v>2</v>
      </c>
      <c r="B28" s="58" t="s">
        <v>39</v>
      </c>
      <c r="C28" s="57">
        <v>2</v>
      </c>
      <c r="D28" s="91">
        <v>86</v>
      </c>
    </row>
    <row r="29" spans="1:4" ht="15.75" customHeight="1">
      <c r="A29" s="67">
        <v>3</v>
      </c>
      <c r="B29" s="59" t="s">
        <v>83</v>
      </c>
      <c r="C29" s="56">
        <v>3</v>
      </c>
      <c r="D29" s="91">
        <v>78</v>
      </c>
    </row>
    <row r="30" spans="1:4" ht="15.75" customHeight="1">
      <c r="A30" s="53">
        <v>4</v>
      </c>
      <c r="B30" s="58" t="s">
        <v>51</v>
      </c>
      <c r="C30" s="57">
        <v>4</v>
      </c>
      <c r="D30" s="91">
        <v>72</v>
      </c>
    </row>
    <row r="31" spans="1:4" ht="15.75" customHeight="1">
      <c r="A31" s="53">
        <v>5</v>
      </c>
      <c r="B31" s="58" t="s">
        <v>109</v>
      </c>
      <c r="C31" s="57">
        <v>4</v>
      </c>
      <c r="D31" s="91">
        <v>72</v>
      </c>
    </row>
    <row r="32" spans="1:4" ht="15.75" customHeight="1">
      <c r="A32" s="60">
        <v>6</v>
      </c>
      <c r="B32" s="59" t="s">
        <v>69</v>
      </c>
      <c r="C32" s="57">
        <v>6</v>
      </c>
      <c r="D32" s="91">
        <v>62</v>
      </c>
    </row>
    <row r="33" spans="1:4" ht="15.75" customHeight="1">
      <c r="A33" s="60">
        <v>7</v>
      </c>
      <c r="B33" s="58" t="s">
        <v>48</v>
      </c>
      <c r="C33" s="56">
        <v>7</v>
      </c>
      <c r="D33" s="91">
        <v>58</v>
      </c>
    </row>
    <row r="34" spans="1:4" ht="15.75" customHeight="1">
      <c r="A34" s="60">
        <v>8</v>
      </c>
      <c r="B34" s="58" t="s">
        <v>73</v>
      </c>
      <c r="C34" s="57">
        <v>7</v>
      </c>
      <c r="D34" s="91">
        <v>58</v>
      </c>
    </row>
    <row r="35" spans="1:4" ht="15.75" customHeight="1">
      <c r="A35" s="60">
        <v>9</v>
      </c>
      <c r="B35" s="59" t="s">
        <v>61</v>
      </c>
      <c r="C35" s="57">
        <v>9</v>
      </c>
      <c r="D35" s="91">
        <v>52</v>
      </c>
    </row>
    <row r="36" spans="1:4" ht="15.75" customHeight="1">
      <c r="A36" s="60">
        <v>10</v>
      </c>
      <c r="B36" s="59" t="s">
        <v>46</v>
      </c>
      <c r="C36" s="57">
        <v>10</v>
      </c>
      <c r="D36" s="91">
        <v>50</v>
      </c>
    </row>
    <row r="37" spans="1:4" ht="15.75" customHeight="1">
      <c r="A37" s="60">
        <v>11</v>
      </c>
      <c r="B37" s="58" t="s">
        <v>54</v>
      </c>
      <c r="C37" s="57">
        <v>10</v>
      </c>
      <c r="D37" s="91">
        <v>50</v>
      </c>
    </row>
    <row r="38" spans="1:4" ht="15.75" customHeight="1">
      <c r="A38" s="60">
        <v>12</v>
      </c>
      <c r="B38" s="58" t="s">
        <v>64</v>
      </c>
      <c r="C38" s="57">
        <v>10</v>
      </c>
      <c r="D38" s="91">
        <v>50</v>
      </c>
    </row>
    <row r="39" spans="1:4" ht="15.75" customHeight="1">
      <c r="A39" s="60">
        <v>13</v>
      </c>
      <c r="B39" s="58" t="s">
        <v>52</v>
      </c>
      <c r="C39" s="57">
        <v>13</v>
      </c>
      <c r="D39" s="91">
        <v>44</v>
      </c>
    </row>
    <row r="40" spans="1:4" ht="15.75" customHeight="1">
      <c r="A40" s="60">
        <v>14</v>
      </c>
      <c r="B40" s="58" t="s">
        <v>56</v>
      </c>
      <c r="C40" s="57">
        <v>13</v>
      </c>
      <c r="D40" s="91">
        <v>44</v>
      </c>
    </row>
    <row r="41" spans="1:4" ht="15.75" customHeight="1">
      <c r="A41" s="60">
        <v>15</v>
      </c>
      <c r="B41" s="59" t="s">
        <v>89</v>
      </c>
      <c r="C41" s="57">
        <v>13</v>
      </c>
      <c r="D41" s="91">
        <v>44</v>
      </c>
    </row>
    <row r="42" spans="1:4" ht="15.75" customHeight="1">
      <c r="A42" s="60">
        <v>16</v>
      </c>
      <c r="B42" s="59" t="s">
        <v>93</v>
      </c>
      <c r="C42" s="57">
        <v>13</v>
      </c>
      <c r="D42" s="91">
        <v>44</v>
      </c>
    </row>
    <row r="43" spans="1:4" ht="15.75" customHeight="1">
      <c r="A43" s="60">
        <v>17</v>
      </c>
      <c r="B43" s="54" t="s">
        <v>75</v>
      </c>
      <c r="C43" s="57">
        <v>17</v>
      </c>
      <c r="D43" s="91">
        <v>38</v>
      </c>
    </row>
    <row r="44" spans="1:4" ht="15.75" customHeight="1">
      <c r="A44" s="60">
        <v>18</v>
      </c>
      <c r="B44" s="59" t="s">
        <v>68</v>
      </c>
      <c r="C44" s="57">
        <v>18</v>
      </c>
      <c r="D44" s="91">
        <v>37</v>
      </c>
    </row>
    <row r="45" spans="1:4" ht="15.75" customHeight="1">
      <c r="A45" s="60">
        <v>19</v>
      </c>
      <c r="B45" s="59" t="s">
        <v>87</v>
      </c>
      <c r="C45" s="57">
        <v>18</v>
      </c>
      <c r="D45" s="91">
        <v>37</v>
      </c>
    </row>
    <row r="46" spans="1:4" ht="15.75" customHeight="1">
      <c r="A46" s="102">
        <v>20</v>
      </c>
      <c r="B46" s="96" t="s">
        <v>53</v>
      </c>
      <c r="C46" s="99">
        <v>20</v>
      </c>
      <c r="D46" s="103">
        <v>35</v>
      </c>
    </row>
  </sheetData>
  <sheetProtection selectLockedCells="1" selectUnlockedCells="1"/>
  <mergeCells count="10">
    <mergeCell ref="A1:A3"/>
    <mergeCell ref="B1:B3"/>
    <mergeCell ref="D1:P1"/>
    <mergeCell ref="D2:E2"/>
    <mergeCell ref="F2:G2"/>
    <mergeCell ref="H2:I2"/>
    <mergeCell ref="J2:K2"/>
    <mergeCell ref="L2:N2"/>
    <mergeCell ref="O2:P2"/>
    <mergeCell ref="A25:D25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6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M20"/>
  <sheetViews>
    <sheetView view="pageBreakPreview" zoomScale="90" zoomScaleSheetLayoutView="90" workbookViewId="0" topLeftCell="A1">
      <selection activeCell="Q16" sqref="Q16"/>
    </sheetView>
  </sheetViews>
  <sheetFormatPr defaultColWidth="9.140625" defaultRowHeight="15"/>
  <cols>
    <col min="1" max="1" width="4.8515625" style="0" customWidth="1"/>
    <col min="2" max="2" width="20.00390625" style="0" customWidth="1"/>
    <col min="5" max="5" width="10.140625" style="0" customWidth="1"/>
    <col min="16" max="16" width="5.140625" style="0" customWidth="1"/>
    <col min="17" max="17" width="18.7109375" style="0" customWidth="1"/>
  </cols>
  <sheetData>
    <row r="1" spans="1:39" ht="15.75" customHeight="1">
      <c r="A1" s="48" t="s">
        <v>139</v>
      </c>
      <c r="B1" s="47" t="s">
        <v>140</v>
      </c>
      <c r="C1" s="48"/>
      <c r="D1" s="49" t="s">
        <v>151</v>
      </c>
      <c r="E1" s="49"/>
      <c r="F1" s="49"/>
      <c r="G1" s="49"/>
      <c r="H1" s="49"/>
      <c r="I1" s="49"/>
      <c r="J1" s="49"/>
      <c r="K1" s="49"/>
      <c r="L1" s="91"/>
      <c r="M1" s="91"/>
      <c r="P1" s="48" t="s">
        <v>139</v>
      </c>
      <c r="Q1" s="48" t="s">
        <v>140</v>
      </c>
      <c r="R1" s="49" t="s">
        <v>152</v>
      </c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</row>
    <row r="2" spans="1:39" ht="12.75" customHeight="1">
      <c r="A2" s="48"/>
      <c r="B2" s="48"/>
      <c r="C2" s="48"/>
      <c r="D2" s="49" t="s">
        <v>153</v>
      </c>
      <c r="E2" s="49"/>
      <c r="F2" s="49"/>
      <c r="G2" s="49"/>
      <c r="H2" s="49" t="s">
        <v>154</v>
      </c>
      <c r="I2" s="49"/>
      <c r="J2" s="49"/>
      <c r="K2" s="49"/>
      <c r="L2" s="91"/>
      <c r="M2" s="91"/>
      <c r="P2" s="48"/>
      <c r="Q2" s="48"/>
      <c r="R2" s="49" t="s">
        <v>153</v>
      </c>
      <c r="S2" s="49"/>
      <c r="T2" s="49"/>
      <c r="U2" s="49"/>
      <c r="V2" s="49" t="s">
        <v>154</v>
      </c>
      <c r="W2" s="49"/>
      <c r="X2" s="49"/>
      <c r="Y2" s="49"/>
      <c r="Z2" s="49" t="s">
        <v>155</v>
      </c>
      <c r="AA2" s="49"/>
      <c r="AB2" s="49"/>
      <c r="AC2" s="49"/>
      <c r="AD2" s="49" t="s">
        <v>156</v>
      </c>
      <c r="AE2" s="49"/>
      <c r="AF2" s="49"/>
      <c r="AG2" s="49"/>
      <c r="AH2" s="49" t="s">
        <v>157</v>
      </c>
      <c r="AI2" s="49"/>
      <c r="AJ2" s="49"/>
      <c r="AK2" s="49"/>
      <c r="AL2" s="91"/>
      <c r="AM2" s="91"/>
    </row>
    <row r="3" spans="1:39" ht="12.75">
      <c r="A3" s="48"/>
      <c r="B3" s="47"/>
      <c r="C3" s="48"/>
      <c r="D3" s="63" t="s">
        <v>158</v>
      </c>
      <c r="E3" s="63" t="s">
        <v>159</v>
      </c>
      <c r="F3" s="63" t="s">
        <v>160</v>
      </c>
      <c r="G3" s="63" t="s">
        <v>138</v>
      </c>
      <c r="H3" s="63" t="s">
        <v>158</v>
      </c>
      <c r="I3" s="63" t="s">
        <v>159</v>
      </c>
      <c r="J3" s="63" t="s">
        <v>160</v>
      </c>
      <c r="K3" s="63" t="s">
        <v>138</v>
      </c>
      <c r="L3" s="63" t="s">
        <v>161</v>
      </c>
      <c r="M3" s="63" t="s">
        <v>142</v>
      </c>
      <c r="P3" s="48"/>
      <c r="Q3" s="48"/>
      <c r="R3" s="63" t="s">
        <v>158</v>
      </c>
      <c r="S3" s="63" t="s">
        <v>160</v>
      </c>
      <c r="T3" s="63" t="s">
        <v>159</v>
      </c>
      <c r="U3" s="63" t="s">
        <v>138</v>
      </c>
      <c r="V3" s="63" t="s">
        <v>158</v>
      </c>
      <c r="W3" s="63" t="s">
        <v>160</v>
      </c>
      <c r="X3" s="63" t="s">
        <v>159</v>
      </c>
      <c r="Y3" s="63" t="s">
        <v>138</v>
      </c>
      <c r="Z3" s="63" t="s">
        <v>158</v>
      </c>
      <c r="AA3" s="63" t="s">
        <v>160</v>
      </c>
      <c r="AB3" s="63" t="s">
        <v>159</v>
      </c>
      <c r="AC3" s="63" t="s">
        <v>138</v>
      </c>
      <c r="AD3" s="63" t="s">
        <v>158</v>
      </c>
      <c r="AE3" s="63" t="s">
        <v>160</v>
      </c>
      <c r="AF3" s="63" t="s">
        <v>159</v>
      </c>
      <c r="AG3" s="63" t="s">
        <v>138</v>
      </c>
      <c r="AH3" s="63" t="s">
        <v>158</v>
      </c>
      <c r="AI3" s="63" t="s">
        <v>160</v>
      </c>
      <c r="AJ3" s="63" t="s">
        <v>159</v>
      </c>
      <c r="AK3" s="63" t="s">
        <v>138</v>
      </c>
      <c r="AL3" s="63" t="s">
        <v>162</v>
      </c>
      <c r="AM3" s="63" t="s">
        <v>142</v>
      </c>
    </row>
    <row r="4" spans="1:39" ht="18.75" customHeight="1">
      <c r="A4" s="104">
        <v>1</v>
      </c>
      <c r="B4" s="59" t="s">
        <v>83</v>
      </c>
      <c r="C4" s="105"/>
      <c r="D4" s="106">
        <v>5</v>
      </c>
      <c r="E4" s="106">
        <v>5</v>
      </c>
      <c r="F4" s="106">
        <v>4</v>
      </c>
      <c r="G4" s="107">
        <f>SUM(D4:F4)</f>
        <v>14</v>
      </c>
      <c r="H4" s="106">
        <v>3</v>
      </c>
      <c r="I4" s="106">
        <v>4</v>
      </c>
      <c r="J4" s="106">
        <v>4</v>
      </c>
      <c r="K4" s="107">
        <f>SUM(H4:J4)</f>
        <v>11</v>
      </c>
      <c r="L4" s="106">
        <v>14</v>
      </c>
      <c r="M4" s="106">
        <v>1</v>
      </c>
      <c r="N4" s="3"/>
      <c r="P4" s="108">
        <v>1</v>
      </c>
      <c r="Q4" s="59" t="s">
        <v>83</v>
      </c>
      <c r="R4" s="109" t="s">
        <v>145</v>
      </c>
      <c r="S4" s="109" t="s">
        <v>145</v>
      </c>
      <c r="T4" s="109" t="s">
        <v>145</v>
      </c>
      <c r="U4" s="110">
        <f>SUM(R4:T4)</f>
        <v>0</v>
      </c>
      <c r="V4" s="109">
        <v>5</v>
      </c>
      <c r="W4" s="109">
        <v>5</v>
      </c>
      <c r="X4" s="109">
        <v>5</v>
      </c>
      <c r="Y4" s="110">
        <f>SUM(V4:X4)</f>
        <v>15</v>
      </c>
      <c r="Z4" s="109">
        <v>4</v>
      </c>
      <c r="AA4" s="109">
        <v>4</v>
      </c>
      <c r="AB4" s="109">
        <v>5</v>
      </c>
      <c r="AC4" s="110">
        <f>SUM(Z4:AB4)</f>
        <v>13</v>
      </c>
      <c r="AD4" s="109" t="s">
        <v>145</v>
      </c>
      <c r="AE4" s="109" t="s">
        <v>145</v>
      </c>
      <c r="AF4" s="109" t="s">
        <v>145</v>
      </c>
      <c r="AG4" s="110">
        <f>SUM(AD4:AF4)</f>
        <v>0</v>
      </c>
      <c r="AH4" s="109">
        <v>2</v>
      </c>
      <c r="AI4" s="109">
        <v>4</v>
      </c>
      <c r="AJ4" s="109">
        <v>5</v>
      </c>
      <c r="AK4" s="110">
        <f>SUM(AH4:AJ4)</f>
        <v>11</v>
      </c>
      <c r="AL4" s="109">
        <v>39</v>
      </c>
      <c r="AM4" s="109">
        <v>1</v>
      </c>
    </row>
    <row r="5" spans="1:39" ht="18.75" customHeight="1">
      <c r="A5" s="104">
        <v>2</v>
      </c>
      <c r="B5" s="58" t="s">
        <v>64</v>
      </c>
      <c r="C5" s="105"/>
      <c r="D5" s="106">
        <v>4</v>
      </c>
      <c r="E5" s="106">
        <v>2</v>
      </c>
      <c r="F5" s="106">
        <v>7</v>
      </c>
      <c r="G5" s="107">
        <f>SUM(D5:F5)</f>
        <v>13</v>
      </c>
      <c r="H5" s="106">
        <v>3</v>
      </c>
      <c r="I5" s="106">
        <v>3</v>
      </c>
      <c r="J5" s="106">
        <v>3</v>
      </c>
      <c r="K5" s="107">
        <f>SUM(H5:J5)</f>
        <v>9</v>
      </c>
      <c r="L5" s="106">
        <v>13</v>
      </c>
      <c r="M5" s="106">
        <v>2</v>
      </c>
      <c r="N5" s="3"/>
      <c r="P5" s="108">
        <v>2</v>
      </c>
      <c r="Q5" s="59" t="s">
        <v>45</v>
      </c>
      <c r="R5" s="109">
        <v>5</v>
      </c>
      <c r="S5" s="109">
        <v>4</v>
      </c>
      <c r="T5" s="109">
        <v>3</v>
      </c>
      <c r="U5" s="110">
        <f>SUM(R5:T5)</f>
        <v>12</v>
      </c>
      <c r="V5" s="109" t="s">
        <v>145</v>
      </c>
      <c r="W5" s="109" t="s">
        <v>145</v>
      </c>
      <c r="X5" s="109" t="s">
        <v>145</v>
      </c>
      <c r="Y5" s="110">
        <f>SUM(V5:X5)</f>
        <v>0</v>
      </c>
      <c r="Z5" s="109">
        <v>4</v>
      </c>
      <c r="AA5" s="109">
        <v>3</v>
      </c>
      <c r="AB5" s="109">
        <v>3</v>
      </c>
      <c r="AC5" s="110">
        <f>SUM(Z5:AB5)</f>
        <v>10</v>
      </c>
      <c r="AD5" s="109">
        <v>7</v>
      </c>
      <c r="AE5" s="109">
        <v>3</v>
      </c>
      <c r="AF5" s="109">
        <v>3</v>
      </c>
      <c r="AG5" s="110">
        <f>SUM(AD5:AF5)</f>
        <v>13</v>
      </c>
      <c r="AH5" s="109" t="s">
        <v>145</v>
      </c>
      <c r="AI5" s="109" t="s">
        <v>145</v>
      </c>
      <c r="AJ5" s="109" t="s">
        <v>145</v>
      </c>
      <c r="AK5" s="110">
        <f>SUM(AH5:AJ5)</f>
        <v>0</v>
      </c>
      <c r="AL5" s="109">
        <v>35</v>
      </c>
      <c r="AM5" s="109">
        <v>2</v>
      </c>
    </row>
    <row r="6" spans="1:39" ht="18.75" customHeight="1">
      <c r="A6" s="104">
        <v>3</v>
      </c>
      <c r="B6" s="59" t="s">
        <v>69</v>
      </c>
      <c r="C6" s="105"/>
      <c r="D6" s="106">
        <v>4</v>
      </c>
      <c r="E6" s="106">
        <v>1</v>
      </c>
      <c r="F6" s="106">
        <v>5</v>
      </c>
      <c r="G6" s="107">
        <f>SUM(D6:F6)</f>
        <v>10</v>
      </c>
      <c r="H6" s="106">
        <v>3</v>
      </c>
      <c r="I6" s="106">
        <v>3</v>
      </c>
      <c r="J6" s="106">
        <v>6</v>
      </c>
      <c r="K6" s="107">
        <f>SUM(H6:J6)</f>
        <v>12</v>
      </c>
      <c r="L6" s="106">
        <v>12</v>
      </c>
      <c r="M6" s="106">
        <v>3</v>
      </c>
      <c r="N6" s="3"/>
      <c r="P6" s="108">
        <v>3</v>
      </c>
      <c r="Q6" s="58" t="s">
        <v>64</v>
      </c>
      <c r="R6" s="109">
        <v>5</v>
      </c>
      <c r="S6" s="109">
        <v>4</v>
      </c>
      <c r="T6" s="109">
        <v>3</v>
      </c>
      <c r="U6" s="110">
        <f>SUM(R6:T6)</f>
        <v>12</v>
      </c>
      <c r="V6" s="109" t="s">
        <v>145</v>
      </c>
      <c r="W6" s="109" t="s">
        <v>145</v>
      </c>
      <c r="X6" s="109" t="s">
        <v>145</v>
      </c>
      <c r="Y6" s="110">
        <f>SUM(V6:X6)</f>
        <v>0</v>
      </c>
      <c r="Z6" s="109">
        <v>7</v>
      </c>
      <c r="AA6" s="109">
        <v>3</v>
      </c>
      <c r="AB6" s="109">
        <v>2</v>
      </c>
      <c r="AC6" s="110">
        <f>SUM(Z6:AB6)</f>
        <v>12</v>
      </c>
      <c r="AD6" s="109">
        <v>6</v>
      </c>
      <c r="AE6" s="109">
        <v>4</v>
      </c>
      <c r="AF6" s="109">
        <v>1</v>
      </c>
      <c r="AG6" s="110">
        <f>SUM(AD6:AF6)</f>
        <v>11</v>
      </c>
      <c r="AH6" s="109" t="s">
        <v>145</v>
      </c>
      <c r="AI6" s="109" t="s">
        <v>145</v>
      </c>
      <c r="AJ6" s="109" t="s">
        <v>145</v>
      </c>
      <c r="AK6" s="110">
        <f>SUM(AH6:AJ6)</f>
        <v>0</v>
      </c>
      <c r="AL6" s="109">
        <v>35</v>
      </c>
      <c r="AM6" s="109">
        <v>3</v>
      </c>
    </row>
    <row r="7" spans="1:39" ht="18.75" customHeight="1">
      <c r="A7" s="104">
        <v>4</v>
      </c>
      <c r="B7" s="59" t="s">
        <v>45</v>
      </c>
      <c r="C7" s="105"/>
      <c r="D7" s="106">
        <v>4</v>
      </c>
      <c r="E7" s="106">
        <v>3</v>
      </c>
      <c r="F7" s="106">
        <v>3</v>
      </c>
      <c r="G7" s="107">
        <f>SUM(D7:F7)</f>
        <v>10</v>
      </c>
      <c r="H7" s="106" t="s">
        <v>145</v>
      </c>
      <c r="I7" s="106" t="s">
        <v>145</v>
      </c>
      <c r="J7" s="106" t="s">
        <v>145</v>
      </c>
      <c r="K7" s="107">
        <f>SUM(H7:J7)</f>
        <v>0</v>
      </c>
      <c r="L7" s="106">
        <v>10</v>
      </c>
      <c r="M7" s="106">
        <v>4</v>
      </c>
      <c r="N7" s="3"/>
      <c r="P7" s="108">
        <v>4</v>
      </c>
      <c r="Q7" s="59" t="s">
        <v>93</v>
      </c>
      <c r="R7" s="109" t="s">
        <v>145</v>
      </c>
      <c r="S7" s="109" t="s">
        <v>145</v>
      </c>
      <c r="T7" s="109" t="s">
        <v>145</v>
      </c>
      <c r="U7" s="110">
        <f>SUM(R7:T7)</f>
        <v>0</v>
      </c>
      <c r="V7" s="109" t="s">
        <v>145</v>
      </c>
      <c r="W7" s="109" t="s">
        <v>145</v>
      </c>
      <c r="X7" s="109" t="s">
        <v>145</v>
      </c>
      <c r="Y7" s="110">
        <f>SUM(V7:X7)</f>
        <v>0</v>
      </c>
      <c r="Z7" s="109">
        <v>1</v>
      </c>
      <c r="AA7" s="109">
        <v>3</v>
      </c>
      <c r="AB7" s="109">
        <v>3</v>
      </c>
      <c r="AC7" s="110">
        <f>SUM(Z7:AB7)</f>
        <v>7</v>
      </c>
      <c r="AD7" s="109">
        <v>5</v>
      </c>
      <c r="AE7" s="109">
        <v>3</v>
      </c>
      <c r="AF7" s="109">
        <v>1</v>
      </c>
      <c r="AG7" s="110">
        <f>SUM(AD7:AF7)</f>
        <v>9</v>
      </c>
      <c r="AH7" s="109">
        <v>3</v>
      </c>
      <c r="AI7" s="109">
        <v>3</v>
      </c>
      <c r="AJ7" s="109">
        <v>3</v>
      </c>
      <c r="AK7" s="110">
        <f>SUM(AH7:AJ7)</f>
        <v>9</v>
      </c>
      <c r="AL7" s="109">
        <v>25</v>
      </c>
      <c r="AM7" s="109">
        <v>4</v>
      </c>
    </row>
    <row r="8" spans="1:39" ht="18.75" customHeight="1">
      <c r="A8" s="104">
        <v>5</v>
      </c>
      <c r="B8" s="59" t="s">
        <v>93</v>
      </c>
      <c r="C8" s="105"/>
      <c r="D8" s="106">
        <v>4</v>
      </c>
      <c r="E8" s="106">
        <v>2</v>
      </c>
      <c r="F8" s="106">
        <v>4</v>
      </c>
      <c r="G8" s="107">
        <f>SUM(D8:F8)</f>
        <v>10</v>
      </c>
      <c r="H8" s="106">
        <v>3</v>
      </c>
      <c r="I8" s="106">
        <v>2</v>
      </c>
      <c r="J8" s="106">
        <v>5</v>
      </c>
      <c r="K8" s="107">
        <f>SUM(H8:J8)</f>
        <v>10</v>
      </c>
      <c r="L8" s="106">
        <v>10</v>
      </c>
      <c r="M8" s="106">
        <v>5</v>
      </c>
      <c r="N8" s="3"/>
      <c r="P8" s="111">
        <v>5</v>
      </c>
      <c r="Q8" s="59" t="s">
        <v>69</v>
      </c>
      <c r="R8" s="109">
        <v>4</v>
      </c>
      <c r="S8" s="109">
        <v>3</v>
      </c>
      <c r="T8" s="109">
        <v>2</v>
      </c>
      <c r="U8" s="110">
        <f>SUM(R8:T8)</f>
        <v>9</v>
      </c>
      <c r="V8" s="109">
        <v>5</v>
      </c>
      <c r="W8" s="109">
        <v>3</v>
      </c>
      <c r="X8" s="109">
        <v>2</v>
      </c>
      <c r="Y8" s="110">
        <f>SUM(V8:X8)</f>
        <v>10</v>
      </c>
      <c r="Z8" s="109" t="s">
        <v>145</v>
      </c>
      <c r="AA8" s="109" t="s">
        <v>145</v>
      </c>
      <c r="AB8" s="109" t="s">
        <v>145</v>
      </c>
      <c r="AC8" s="110">
        <f>SUM(Z8:AB8)</f>
        <v>0</v>
      </c>
      <c r="AD8" s="109" t="s">
        <v>145</v>
      </c>
      <c r="AE8" s="109" t="s">
        <v>145</v>
      </c>
      <c r="AF8" s="109" t="s">
        <v>145</v>
      </c>
      <c r="AG8" s="110">
        <f>SUM(AD8:AF8)</f>
        <v>0</v>
      </c>
      <c r="AH8" s="109" t="s">
        <v>145</v>
      </c>
      <c r="AI8" s="109" t="s">
        <v>145</v>
      </c>
      <c r="AJ8" s="109" t="s">
        <v>145</v>
      </c>
      <c r="AK8" s="110">
        <f>SUM(AH8:AJ8)</f>
        <v>0</v>
      </c>
      <c r="AL8" s="109">
        <v>19</v>
      </c>
      <c r="AM8" s="109">
        <v>5</v>
      </c>
    </row>
    <row r="9" spans="1:14" ht="18.75" customHeight="1">
      <c r="A9" s="104">
        <v>6</v>
      </c>
      <c r="B9" s="58" t="s">
        <v>48</v>
      </c>
      <c r="C9" s="112"/>
      <c r="D9" s="106">
        <v>3</v>
      </c>
      <c r="E9" s="106">
        <v>4</v>
      </c>
      <c r="F9" s="106">
        <v>1</v>
      </c>
      <c r="G9" s="107">
        <f>SUM(D9:F9)</f>
        <v>8</v>
      </c>
      <c r="H9" s="106" t="s">
        <v>145</v>
      </c>
      <c r="I9" s="106" t="s">
        <v>145</v>
      </c>
      <c r="J9" s="106" t="s">
        <v>145</v>
      </c>
      <c r="K9" s="107">
        <f>SUM(H9:J9)</f>
        <v>0</v>
      </c>
      <c r="L9" s="106">
        <v>8</v>
      </c>
      <c r="M9" s="106">
        <v>6</v>
      </c>
      <c r="N9" s="3"/>
    </row>
    <row r="10" spans="1:23" ht="18.75" customHeight="1">
      <c r="A10" s="104">
        <v>7</v>
      </c>
      <c r="B10" s="58" t="s">
        <v>109</v>
      </c>
      <c r="C10" s="105"/>
      <c r="D10" s="106">
        <v>0</v>
      </c>
      <c r="E10" s="106">
        <v>4</v>
      </c>
      <c r="F10" s="106">
        <v>0</v>
      </c>
      <c r="G10" s="107">
        <f>SUM(D10:F10)</f>
        <v>4</v>
      </c>
      <c r="H10" s="106">
        <v>2</v>
      </c>
      <c r="I10" s="106">
        <v>1</v>
      </c>
      <c r="J10" s="106">
        <v>2</v>
      </c>
      <c r="K10" s="107">
        <f>SUM(H10:J10)</f>
        <v>5</v>
      </c>
      <c r="L10" s="106">
        <v>5</v>
      </c>
      <c r="M10" s="106">
        <v>7</v>
      </c>
      <c r="N10" s="3"/>
      <c r="P10" s="48" t="s">
        <v>139</v>
      </c>
      <c r="Q10" s="47" t="s">
        <v>140</v>
      </c>
      <c r="R10" s="48"/>
      <c r="S10" s="72" t="s">
        <v>163</v>
      </c>
      <c r="T10" s="72"/>
      <c r="U10" s="72"/>
      <c r="V10" s="72"/>
      <c r="W10" s="91"/>
    </row>
    <row r="11" spans="6:23" ht="15.75" customHeight="1">
      <c r="F11" s="3"/>
      <c r="G11" s="3"/>
      <c r="H11" s="3"/>
      <c r="I11" s="3"/>
      <c r="J11" s="3"/>
      <c r="K11" s="3"/>
      <c r="L11" s="3"/>
      <c r="M11" s="3"/>
      <c r="N11" s="3"/>
      <c r="P11" s="48"/>
      <c r="Q11" s="48"/>
      <c r="R11" s="48"/>
      <c r="S11" s="49" t="s">
        <v>153</v>
      </c>
      <c r="T11" s="49"/>
      <c r="U11" s="49"/>
      <c r="V11" s="49"/>
      <c r="W11" s="91"/>
    </row>
    <row r="12" spans="1:23" ht="18.75" customHeight="1">
      <c r="A12" s="63" t="s">
        <v>164</v>
      </c>
      <c r="B12" s="63"/>
      <c r="C12" s="63"/>
      <c r="D12" s="63"/>
      <c r="F12" s="3"/>
      <c r="G12" s="3"/>
      <c r="H12" s="3"/>
      <c r="I12" s="3"/>
      <c r="J12" s="3"/>
      <c r="K12" s="3"/>
      <c r="L12" s="3"/>
      <c r="M12" s="3"/>
      <c r="N12" s="3"/>
      <c r="P12" s="48"/>
      <c r="Q12" s="47"/>
      <c r="R12" s="48"/>
      <c r="S12" s="63" t="s">
        <v>158</v>
      </c>
      <c r="T12" s="63" t="s">
        <v>160</v>
      </c>
      <c r="U12" s="63" t="s">
        <v>159</v>
      </c>
      <c r="V12" s="63" t="s">
        <v>138</v>
      </c>
      <c r="W12" s="63" t="s">
        <v>142</v>
      </c>
    </row>
    <row r="13" spans="1:23" ht="12.75">
      <c r="A13" s="63" t="s">
        <v>139</v>
      </c>
      <c r="B13" s="63" t="s">
        <v>146</v>
      </c>
      <c r="C13" s="63" t="s">
        <v>142</v>
      </c>
      <c r="D13" s="49" t="s">
        <v>147</v>
      </c>
      <c r="F13" s="3"/>
      <c r="G13" s="3"/>
      <c r="H13" s="3"/>
      <c r="I13" s="3"/>
      <c r="J13" s="3"/>
      <c r="K13" s="3"/>
      <c r="L13" s="3"/>
      <c r="M13" s="3"/>
      <c r="N13" s="3"/>
      <c r="P13" s="104">
        <v>1</v>
      </c>
      <c r="Q13" s="59" t="s">
        <v>45</v>
      </c>
      <c r="R13" s="105"/>
      <c r="S13" s="106">
        <v>7</v>
      </c>
      <c r="T13" s="106">
        <v>4</v>
      </c>
      <c r="U13" s="106">
        <v>0</v>
      </c>
      <c r="V13" s="107">
        <f>SUM(S13:U13)</f>
        <v>11</v>
      </c>
      <c r="W13" s="106">
        <v>1</v>
      </c>
    </row>
    <row r="14" spans="1:23" ht="18.75" customHeight="1">
      <c r="A14" s="113">
        <v>1</v>
      </c>
      <c r="B14" s="59" t="s">
        <v>83</v>
      </c>
      <c r="C14" s="114">
        <v>1</v>
      </c>
      <c r="D14" s="46">
        <v>100</v>
      </c>
      <c r="F14" s="3"/>
      <c r="G14" s="3"/>
      <c r="H14" s="3"/>
      <c r="I14" s="3"/>
      <c r="J14" s="3"/>
      <c r="K14" s="3"/>
      <c r="L14" s="3"/>
      <c r="M14" s="3"/>
      <c r="N14" s="3"/>
      <c r="P14" s="104">
        <v>2</v>
      </c>
      <c r="Q14" s="58" t="s">
        <v>64</v>
      </c>
      <c r="R14" s="105"/>
      <c r="S14" s="106">
        <v>7</v>
      </c>
      <c r="T14" s="106">
        <v>0</v>
      </c>
      <c r="U14" s="106">
        <v>3</v>
      </c>
      <c r="V14" s="107">
        <f>SUM(S14:U14)</f>
        <v>10</v>
      </c>
      <c r="W14" s="106">
        <v>2</v>
      </c>
    </row>
    <row r="15" spans="1:14" ht="12.75">
      <c r="A15" s="113">
        <v>2</v>
      </c>
      <c r="B15" s="59" t="s">
        <v>45</v>
      </c>
      <c r="C15" s="114">
        <v>2</v>
      </c>
      <c r="D15" s="46">
        <v>86</v>
      </c>
      <c r="F15" s="3"/>
      <c r="G15" s="3"/>
      <c r="H15" s="3"/>
      <c r="I15" s="3"/>
      <c r="J15" s="3"/>
      <c r="K15" s="3"/>
      <c r="L15" s="3"/>
      <c r="M15" s="3"/>
      <c r="N15" s="3"/>
    </row>
    <row r="16" spans="1:14" ht="12.75">
      <c r="A16" s="113">
        <v>3</v>
      </c>
      <c r="B16" s="58" t="s">
        <v>64</v>
      </c>
      <c r="C16" s="114">
        <v>3</v>
      </c>
      <c r="D16" s="46">
        <v>78</v>
      </c>
      <c r="F16" s="3"/>
      <c r="G16" s="3"/>
      <c r="H16" s="3"/>
      <c r="I16" s="3"/>
      <c r="J16" s="3"/>
      <c r="K16" s="3"/>
      <c r="L16" s="3"/>
      <c r="M16" s="3"/>
      <c r="N16" s="3"/>
    </row>
    <row r="17" spans="1:14" ht="12.75">
      <c r="A17" s="108">
        <v>4</v>
      </c>
      <c r="B17" s="59" t="s">
        <v>93</v>
      </c>
      <c r="C17" s="109">
        <v>4</v>
      </c>
      <c r="D17" s="46">
        <v>72</v>
      </c>
      <c r="F17" s="3"/>
      <c r="G17" s="3"/>
      <c r="H17" s="3"/>
      <c r="I17" s="3"/>
      <c r="J17" s="3"/>
      <c r="K17" s="3"/>
      <c r="L17" s="3"/>
      <c r="M17" s="3"/>
      <c r="N17" s="3"/>
    </row>
    <row r="18" spans="1:14" ht="12.75">
      <c r="A18" s="108">
        <v>5</v>
      </c>
      <c r="B18" s="59" t="s">
        <v>69</v>
      </c>
      <c r="C18" s="109">
        <v>5</v>
      </c>
      <c r="D18" s="46">
        <v>66</v>
      </c>
      <c r="F18" s="3"/>
      <c r="G18" s="3"/>
      <c r="H18" s="3"/>
      <c r="I18" s="3"/>
      <c r="J18" s="3"/>
      <c r="K18" s="3"/>
      <c r="L18" s="3"/>
      <c r="M18" s="3"/>
      <c r="N18" s="3"/>
    </row>
    <row r="19" spans="1:14" ht="12.75">
      <c r="A19" s="115">
        <v>6</v>
      </c>
      <c r="B19" s="58" t="s">
        <v>48</v>
      </c>
      <c r="C19" s="116">
        <v>6</v>
      </c>
      <c r="D19" s="46">
        <v>62</v>
      </c>
      <c r="F19" s="3"/>
      <c r="G19" s="3"/>
      <c r="H19" s="3"/>
      <c r="I19" s="3"/>
      <c r="J19" s="3"/>
      <c r="K19" s="3"/>
      <c r="L19" s="3"/>
      <c r="M19" s="3"/>
      <c r="N19" s="3"/>
    </row>
    <row r="20" spans="1:14" ht="12.75">
      <c r="A20" s="108">
        <v>7</v>
      </c>
      <c r="B20" s="58" t="s">
        <v>109</v>
      </c>
      <c r="C20" s="109">
        <v>7</v>
      </c>
      <c r="D20" s="46">
        <v>58</v>
      </c>
      <c r="F20" s="3"/>
      <c r="G20" s="3"/>
      <c r="H20" s="3"/>
      <c r="I20" s="3"/>
      <c r="J20" s="3"/>
      <c r="K20" s="3"/>
      <c r="L20" s="3"/>
      <c r="M20" s="3"/>
      <c r="N20" s="3"/>
    </row>
  </sheetData>
  <sheetProtection selectLockedCells="1" selectUnlockedCells="1"/>
  <mergeCells count="18">
    <mergeCell ref="A1:A3"/>
    <mergeCell ref="B1:B3"/>
    <mergeCell ref="D1:K1"/>
    <mergeCell ref="P1:P3"/>
    <mergeCell ref="Q1:Q3"/>
    <mergeCell ref="R1:AM1"/>
    <mergeCell ref="D2:G2"/>
    <mergeCell ref="H2:K2"/>
    <mergeCell ref="R2:U2"/>
    <mergeCell ref="V2:Y2"/>
    <mergeCell ref="Z2:AC2"/>
    <mergeCell ref="AD2:AG2"/>
    <mergeCell ref="AH2:AK2"/>
    <mergeCell ref="P10:P12"/>
    <mergeCell ref="Q10:Q12"/>
    <mergeCell ref="S10:V10"/>
    <mergeCell ref="S11:V11"/>
    <mergeCell ref="A12:D12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68"/>
  <rowBreaks count="1" manualBreakCount="1">
    <brk id="11" max="255" man="1"/>
  </rowBreaks>
  <colBreaks count="1" manualBreakCount="1">
    <brk id="14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V16"/>
  <sheetViews>
    <sheetView view="pageBreakPreview" zoomScale="90" zoomScaleSheetLayoutView="90" workbookViewId="0" topLeftCell="A1">
      <selection activeCell="G15" sqref="G15"/>
    </sheetView>
  </sheetViews>
  <sheetFormatPr defaultColWidth="9.140625" defaultRowHeight="15"/>
  <cols>
    <col min="1" max="1" width="6.140625" style="0" customWidth="1"/>
    <col min="2" max="2" width="18.7109375" style="0" customWidth="1"/>
    <col min="3" max="3" width="6.140625" style="0" customWidth="1"/>
    <col min="4" max="21" width="5.421875" style="0" customWidth="1"/>
  </cols>
  <sheetData>
    <row r="1" spans="1:22" ht="12.75" customHeight="1">
      <c r="A1" s="48" t="s">
        <v>139</v>
      </c>
      <c r="B1" s="49" t="s">
        <v>140</v>
      </c>
      <c r="C1" s="49"/>
      <c r="D1" s="49" t="s">
        <v>165</v>
      </c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91"/>
    </row>
    <row r="2" spans="1:22" ht="12.75">
      <c r="A2" s="48"/>
      <c r="B2" s="49"/>
      <c r="C2" s="49"/>
      <c r="D2" s="49">
        <v>160</v>
      </c>
      <c r="E2" s="49"/>
      <c r="F2" s="49">
        <v>170</v>
      </c>
      <c r="G2" s="49"/>
      <c r="H2" s="49">
        <v>180</v>
      </c>
      <c r="I2" s="49"/>
      <c r="J2" s="49">
        <v>185</v>
      </c>
      <c r="K2" s="49"/>
      <c r="L2" s="49">
        <v>190</v>
      </c>
      <c r="M2" s="49"/>
      <c r="N2" s="49"/>
      <c r="O2" s="49">
        <v>195</v>
      </c>
      <c r="P2" s="49"/>
      <c r="Q2" s="49"/>
      <c r="R2" s="49">
        <v>200</v>
      </c>
      <c r="S2" s="49"/>
      <c r="T2" s="49"/>
      <c r="U2" s="49">
        <v>205</v>
      </c>
      <c r="V2" s="91"/>
    </row>
    <row r="3" spans="1:22" ht="12.75">
      <c r="A3" s="48"/>
      <c r="B3" s="49"/>
      <c r="C3" s="49"/>
      <c r="D3" s="49">
        <v>1</v>
      </c>
      <c r="E3" s="49">
        <v>2</v>
      </c>
      <c r="F3" s="49">
        <v>1</v>
      </c>
      <c r="G3" s="49">
        <v>2</v>
      </c>
      <c r="H3" s="49">
        <v>1</v>
      </c>
      <c r="I3" s="49">
        <v>2</v>
      </c>
      <c r="J3" s="49">
        <v>1</v>
      </c>
      <c r="K3" s="49">
        <v>2</v>
      </c>
      <c r="L3" s="49">
        <v>1</v>
      </c>
      <c r="M3" s="49">
        <v>2</v>
      </c>
      <c r="N3" s="49">
        <v>1</v>
      </c>
      <c r="O3" s="49">
        <v>2</v>
      </c>
      <c r="P3" s="49">
        <v>1</v>
      </c>
      <c r="Q3" s="49">
        <v>2</v>
      </c>
      <c r="R3" s="49">
        <v>1</v>
      </c>
      <c r="S3" s="49">
        <v>2</v>
      </c>
      <c r="T3" s="49">
        <v>1</v>
      </c>
      <c r="U3" s="49">
        <v>2</v>
      </c>
      <c r="V3" s="78" t="s">
        <v>142</v>
      </c>
    </row>
    <row r="4" spans="1:22" ht="12.75">
      <c r="A4" s="60">
        <v>1</v>
      </c>
      <c r="B4" s="59" t="s">
        <v>97</v>
      </c>
      <c r="C4" s="117"/>
      <c r="D4" s="56" t="s">
        <v>143</v>
      </c>
      <c r="E4" s="56"/>
      <c r="F4" s="56" t="s">
        <v>143</v>
      </c>
      <c r="G4" s="56"/>
      <c r="H4" s="56" t="s">
        <v>143</v>
      </c>
      <c r="I4" s="56"/>
      <c r="J4" s="56" t="s">
        <v>143</v>
      </c>
      <c r="K4" s="56"/>
      <c r="L4" s="56" t="s">
        <v>143</v>
      </c>
      <c r="M4" s="56"/>
      <c r="N4" s="56"/>
      <c r="O4" s="56" t="s">
        <v>143</v>
      </c>
      <c r="P4" s="56"/>
      <c r="Q4" s="56"/>
      <c r="R4" s="56" t="s">
        <v>143</v>
      </c>
      <c r="S4" s="56"/>
      <c r="T4" s="56"/>
      <c r="U4" s="56" t="s">
        <v>145</v>
      </c>
      <c r="V4" s="57">
        <v>1</v>
      </c>
    </row>
    <row r="5" spans="1:22" ht="12.75">
      <c r="A5" s="60">
        <v>2</v>
      </c>
      <c r="B5" s="54" t="s">
        <v>74</v>
      </c>
      <c r="C5" s="117"/>
      <c r="D5" s="56" t="s">
        <v>143</v>
      </c>
      <c r="E5" s="56"/>
      <c r="F5" s="56" t="s">
        <v>143</v>
      </c>
      <c r="G5" s="56"/>
      <c r="H5" s="56" t="s">
        <v>143</v>
      </c>
      <c r="I5" s="56"/>
      <c r="J5" s="56" t="s">
        <v>145</v>
      </c>
      <c r="K5" s="56" t="s">
        <v>143</v>
      </c>
      <c r="L5" s="56" t="s">
        <v>145</v>
      </c>
      <c r="M5" s="56" t="s">
        <v>145</v>
      </c>
      <c r="N5" s="56" t="s">
        <v>143</v>
      </c>
      <c r="O5" s="56" t="s">
        <v>145</v>
      </c>
      <c r="P5" s="56" t="s">
        <v>143</v>
      </c>
      <c r="Q5" s="56"/>
      <c r="R5" s="56" t="s">
        <v>145</v>
      </c>
      <c r="S5" s="56" t="s">
        <v>145</v>
      </c>
      <c r="T5" s="56" t="s">
        <v>145</v>
      </c>
      <c r="U5" s="56"/>
      <c r="V5" s="57">
        <v>2</v>
      </c>
    </row>
    <row r="6" spans="1:22" ht="12.75">
      <c r="A6" s="60">
        <v>3</v>
      </c>
      <c r="B6" s="54" t="s">
        <v>32</v>
      </c>
      <c r="C6" s="117"/>
      <c r="D6" s="56" t="s">
        <v>143</v>
      </c>
      <c r="E6" s="56"/>
      <c r="F6" s="56" t="s">
        <v>143</v>
      </c>
      <c r="G6" s="56"/>
      <c r="H6" s="56" t="s">
        <v>143</v>
      </c>
      <c r="I6" s="56"/>
      <c r="J6" s="56" t="s">
        <v>143</v>
      </c>
      <c r="K6" s="56"/>
      <c r="L6" s="56" t="s">
        <v>145</v>
      </c>
      <c r="M6" s="56" t="s">
        <v>145</v>
      </c>
      <c r="N6" s="56" t="s">
        <v>145</v>
      </c>
      <c r="O6" s="56"/>
      <c r="P6" s="56"/>
      <c r="Q6" s="56"/>
      <c r="R6" s="56"/>
      <c r="S6" s="56"/>
      <c r="T6" s="56"/>
      <c r="U6" s="56"/>
      <c r="V6" s="57">
        <v>3</v>
      </c>
    </row>
    <row r="7" spans="1:22" ht="12.75">
      <c r="A7" s="60">
        <v>4</v>
      </c>
      <c r="B7" s="58" t="s">
        <v>107</v>
      </c>
      <c r="C7" s="91"/>
      <c r="D7" s="91" t="s">
        <v>143</v>
      </c>
      <c r="E7" s="91"/>
      <c r="F7" s="91" t="s">
        <v>143</v>
      </c>
      <c r="G7" s="91"/>
      <c r="H7" s="91" t="s">
        <v>145</v>
      </c>
      <c r="I7" s="91" t="s">
        <v>145</v>
      </c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118">
        <v>4</v>
      </c>
    </row>
    <row r="8" spans="1:22" ht="12.75">
      <c r="A8" s="91">
        <v>5</v>
      </c>
      <c r="B8" s="59" t="s">
        <v>57</v>
      </c>
      <c r="C8" s="117"/>
      <c r="D8" s="56" t="s">
        <v>143</v>
      </c>
      <c r="E8" s="56"/>
      <c r="F8" s="56" t="s">
        <v>145</v>
      </c>
      <c r="G8" s="56" t="s">
        <v>145</v>
      </c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7">
        <v>5</v>
      </c>
    </row>
    <row r="10" spans="1:4" ht="12.75" customHeight="1">
      <c r="A10" s="63" t="s">
        <v>165</v>
      </c>
      <c r="B10" s="63"/>
      <c r="C10" s="63"/>
      <c r="D10" s="63"/>
    </row>
    <row r="11" spans="1:4" ht="12.75">
      <c r="A11" s="63" t="s">
        <v>139</v>
      </c>
      <c r="B11" s="63" t="s">
        <v>146</v>
      </c>
      <c r="C11" s="63" t="s">
        <v>142</v>
      </c>
      <c r="D11" s="51" t="s">
        <v>147</v>
      </c>
    </row>
    <row r="12" spans="1:4" ht="12.75">
      <c r="A12" s="48">
        <v>1</v>
      </c>
      <c r="B12" s="59" t="s">
        <v>97</v>
      </c>
      <c r="C12" s="57">
        <v>1</v>
      </c>
      <c r="D12" s="91">
        <v>100</v>
      </c>
    </row>
    <row r="13" spans="1:4" ht="12.75">
      <c r="A13" s="48">
        <v>2</v>
      </c>
      <c r="B13" s="54" t="s">
        <v>74</v>
      </c>
      <c r="C13" s="57">
        <v>2</v>
      </c>
      <c r="D13" s="91">
        <v>86</v>
      </c>
    </row>
    <row r="14" spans="1:4" ht="12.75">
      <c r="A14" s="48">
        <v>3</v>
      </c>
      <c r="B14" s="54" t="s">
        <v>32</v>
      </c>
      <c r="C14" s="57">
        <v>3</v>
      </c>
      <c r="D14" s="91">
        <v>78</v>
      </c>
    </row>
    <row r="15" spans="1:4" ht="12.75">
      <c r="A15" s="60">
        <v>4</v>
      </c>
      <c r="B15" s="58" t="s">
        <v>107</v>
      </c>
      <c r="C15" s="118">
        <v>4</v>
      </c>
      <c r="D15" s="91">
        <v>72</v>
      </c>
    </row>
    <row r="16" spans="1:4" ht="12.75">
      <c r="A16" s="60">
        <v>5</v>
      </c>
      <c r="B16" s="59" t="s">
        <v>57</v>
      </c>
      <c r="C16" s="57">
        <v>5</v>
      </c>
      <c r="D16" s="91">
        <v>66</v>
      </c>
    </row>
    <row r="28" ht="15.75" customHeight="1"/>
    <row r="30" ht="15.75" customHeight="1"/>
  </sheetData>
  <sheetProtection selectLockedCells="1" selectUnlockedCells="1"/>
  <mergeCells count="11">
    <mergeCell ref="A1:A3"/>
    <mergeCell ref="B1:C3"/>
    <mergeCell ref="D1:U1"/>
    <mergeCell ref="D2:E2"/>
    <mergeCell ref="F2:G2"/>
    <mergeCell ref="H2:I2"/>
    <mergeCell ref="J2:K2"/>
    <mergeCell ref="L2:N2"/>
    <mergeCell ref="O2:Q2"/>
    <mergeCell ref="R2:T2"/>
    <mergeCell ref="A10:D10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80"/>
</worksheet>
</file>

<file path=xl/worksheets/sheet9.xml><?xml version="1.0" encoding="utf-8"?>
<worksheet xmlns="http://schemas.openxmlformats.org/spreadsheetml/2006/main" xmlns:r="http://schemas.openxmlformats.org/officeDocument/2006/relationships">
  <dimension ref="A1:X26"/>
  <sheetViews>
    <sheetView view="pageBreakPreview" zoomScale="90" zoomScaleSheetLayoutView="90" workbookViewId="0" topLeftCell="A1">
      <selection activeCell="A15" sqref="A15"/>
    </sheetView>
  </sheetViews>
  <sheetFormatPr defaultColWidth="9.140625" defaultRowHeight="15"/>
  <cols>
    <col min="1" max="1" width="6.140625" style="0" customWidth="1"/>
    <col min="2" max="2" width="19.140625" style="0" customWidth="1"/>
    <col min="3" max="3" width="10.7109375" style="0" customWidth="1"/>
    <col min="4" max="23" width="5.421875" style="0" customWidth="1"/>
  </cols>
  <sheetData>
    <row r="1" spans="1:24" ht="12.75" customHeight="1">
      <c r="A1" s="47" t="s">
        <v>139</v>
      </c>
      <c r="B1" s="47" t="s">
        <v>140</v>
      </c>
      <c r="C1" s="48"/>
      <c r="D1" s="51" t="s">
        <v>166</v>
      </c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91"/>
    </row>
    <row r="2" spans="1:24" ht="12.75">
      <c r="A2" s="47"/>
      <c r="B2" s="47"/>
      <c r="C2" s="119"/>
      <c r="D2" s="49">
        <v>180</v>
      </c>
      <c r="E2" s="49"/>
      <c r="F2" s="49">
        <v>190</v>
      </c>
      <c r="G2" s="49"/>
      <c r="H2" s="49">
        <v>200</v>
      </c>
      <c r="I2" s="49"/>
      <c r="J2" s="49">
        <v>210</v>
      </c>
      <c r="K2" s="49"/>
      <c r="L2" s="49">
        <v>216</v>
      </c>
      <c r="M2" s="49"/>
      <c r="N2" s="49">
        <v>220</v>
      </c>
      <c r="O2" s="49"/>
      <c r="P2" s="49"/>
      <c r="Q2" s="49">
        <v>225</v>
      </c>
      <c r="R2" s="49"/>
      <c r="S2" s="49"/>
      <c r="T2" s="49">
        <v>205</v>
      </c>
      <c r="U2" s="49"/>
      <c r="V2" s="93">
        <v>216</v>
      </c>
      <c r="W2" s="93"/>
      <c r="X2" s="91"/>
    </row>
    <row r="3" spans="1:24" ht="12.75">
      <c r="A3" s="47"/>
      <c r="B3" s="47"/>
      <c r="C3" s="47"/>
      <c r="D3" s="120">
        <v>1</v>
      </c>
      <c r="E3" s="120">
        <v>2</v>
      </c>
      <c r="F3" s="120">
        <v>1</v>
      </c>
      <c r="G3" s="120">
        <v>2</v>
      </c>
      <c r="H3" s="120">
        <v>1</v>
      </c>
      <c r="I3" s="120">
        <v>2</v>
      </c>
      <c r="J3" s="120">
        <v>1</v>
      </c>
      <c r="K3" s="120">
        <v>2</v>
      </c>
      <c r="L3" s="120">
        <v>1</v>
      </c>
      <c r="M3" s="120">
        <v>2</v>
      </c>
      <c r="N3" s="120">
        <v>1</v>
      </c>
      <c r="O3" s="120">
        <v>2</v>
      </c>
      <c r="P3" s="120">
        <v>1</v>
      </c>
      <c r="Q3" s="120">
        <v>2</v>
      </c>
      <c r="R3" s="120">
        <v>1</v>
      </c>
      <c r="S3" s="120">
        <v>2</v>
      </c>
      <c r="T3" s="120">
        <v>1</v>
      </c>
      <c r="U3" s="120">
        <v>2</v>
      </c>
      <c r="V3" s="51">
        <v>1</v>
      </c>
      <c r="W3" s="51">
        <v>2</v>
      </c>
      <c r="X3" s="52" t="s">
        <v>142</v>
      </c>
    </row>
    <row r="4" spans="1:24" ht="15.75" customHeight="1">
      <c r="A4" s="60">
        <v>1</v>
      </c>
      <c r="B4" s="121" t="s">
        <v>89</v>
      </c>
      <c r="C4" s="117"/>
      <c r="D4" s="56" t="s">
        <v>143</v>
      </c>
      <c r="E4" s="56"/>
      <c r="F4" s="56" t="s">
        <v>143</v>
      </c>
      <c r="G4" s="56"/>
      <c r="H4" s="56" t="s">
        <v>145</v>
      </c>
      <c r="I4" s="56" t="s">
        <v>143</v>
      </c>
      <c r="J4" s="56" t="s">
        <v>143</v>
      </c>
      <c r="K4" s="56"/>
      <c r="L4" s="56" t="s">
        <v>145</v>
      </c>
      <c r="M4" s="56" t="s">
        <v>143</v>
      </c>
      <c r="N4" s="56" t="s">
        <v>145</v>
      </c>
      <c r="O4" s="56" t="s">
        <v>145</v>
      </c>
      <c r="P4" s="56" t="s">
        <v>143</v>
      </c>
      <c r="Q4" s="56" t="s">
        <v>145</v>
      </c>
      <c r="R4" s="56" t="s">
        <v>143</v>
      </c>
      <c r="S4" s="56"/>
      <c r="T4" s="56"/>
      <c r="U4" s="56"/>
      <c r="V4" s="56"/>
      <c r="W4" s="56"/>
      <c r="X4" s="57">
        <v>1</v>
      </c>
    </row>
    <row r="5" spans="1:24" ht="15.75" customHeight="1">
      <c r="A5" s="60">
        <v>2</v>
      </c>
      <c r="B5" s="54" t="s">
        <v>39</v>
      </c>
      <c r="C5" s="117"/>
      <c r="D5" s="56" t="s">
        <v>143</v>
      </c>
      <c r="E5" s="56"/>
      <c r="F5" s="56" t="s">
        <v>143</v>
      </c>
      <c r="G5" s="56"/>
      <c r="H5" s="56" t="s">
        <v>143</v>
      </c>
      <c r="I5" s="56"/>
      <c r="J5" s="56" t="s">
        <v>143</v>
      </c>
      <c r="K5" s="56"/>
      <c r="L5" s="56" t="s">
        <v>143</v>
      </c>
      <c r="M5" s="56"/>
      <c r="N5" s="56" t="s">
        <v>145</v>
      </c>
      <c r="O5" s="56" t="s">
        <v>143</v>
      </c>
      <c r="P5" s="56"/>
      <c r="Q5" s="56" t="s">
        <v>145</v>
      </c>
      <c r="R5" s="56" t="s">
        <v>145</v>
      </c>
      <c r="S5" s="56" t="s">
        <v>145</v>
      </c>
      <c r="T5" s="56"/>
      <c r="U5" s="56"/>
      <c r="V5" s="56"/>
      <c r="W5" s="56"/>
      <c r="X5" s="57">
        <v>2</v>
      </c>
    </row>
    <row r="6" spans="1:24" ht="15.75" customHeight="1">
      <c r="A6" s="60">
        <v>3</v>
      </c>
      <c r="B6" s="54" t="s">
        <v>48</v>
      </c>
      <c r="C6" s="117"/>
      <c r="D6" s="56" t="s">
        <v>143</v>
      </c>
      <c r="E6" s="56"/>
      <c r="F6" s="56" t="s">
        <v>143</v>
      </c>
      <c r="G6" s="56"/>
      <c r="H6" s="56" t="s">
        <v>143</v>
      </c>
      <c r="I6" s="56"/>
      <c r="J6" s="56" t="s">
        <v>145</v>
      </c>
      <c r="K6" s="56" t="s">
        <v>145</v>
      </c>
      <c r="L6" s="56"/>
      <c r="M6" s="56"/>
      <c r="N6" s="56"/>
      <c r="O6" s="56"/>
      <c r="P6" s="56"/>
      <c r="Q6" s="56"/>
      <c r="R6" s="56"/>
      <c r="S6" s="56"/>
      <c r="T6" s="56" t="s">
        <v>143</v>
      </c>
      <c r="U6" s="56"/>
      <c r="V6" s="56" t="s">
        <v>143</v>
      </c>
      <c r="W6" s="56"/>
      <c r="X6" s="57">
        <v>3</v>
      </c>
    </row>
    <row r="7" spans="1:24" ht="15.75" customHeight="1">
      <c r="A7" s="60">
        <v>4</v>
      </c>
      <c r="B7" s="121" t="s">
        <v>69</v>
      </c>
      <c r="C7" s="117"/>
      <c r="D7" s="56" t="s">
        <v>143</v>
      </c>
      <c r="E7" s="56"/>
      <c r="F7" s="56" t="s">
        <v>143</v>
      </c>
      <c r="G7" s="56"/>
      <c r="H7" s="56" t="s">
        <v>143</v>
      </c>
      <c r="I7" s="56"/>
      <c r="J7" s="56" t="s">
        <v>145</v>
      </c>
      <c r="K7" s="56" t="s">
        <v>145</v>
      </c>
      <c r="L7" s="56"/>
      <c r="M7" s="56"/>
      <c r="N7" s="56"/>
      <c r="O7" s="56"/>
      <c r="P7" s="56"/>
      <c r="Q7" s="56"/>
      <c r="R7" s="56"/>
      <c r="S7" s="56"/>
      <c r="T7" s="56" t="s">
        <v>143</v>
      </c>
      <c r="U7" s="56"/>
      <c r="V7" s="56" t="s">
        <v>145</v>
      </c>
      <c r="W7" s="56"/>
      <c r="X7" s="57">
        <v>4</v>
      </c>
    </row>
    <row r="8" spans="1:24" ht="15.75" customHeight="1">
      <c r="A8" s="60">
        <v>5</v>
      </c>
      <c r="B8" s="121" t="s">
        <v>93</v>
      </c>
      <c r="C8" s="117"/>
      <c r="D8" s="56" t="s">
        <v>143</v>
      </c>
      <c r="E8" s="56"/>
      <c r="F8" s="56" t="s">
        <v>143</v>
      </c>
      <c r="G8" s="56"/>
      <c r="H8" s="56" t="s">
        <v>143</v>
      </c>
      <c r="I8" s="56"/>
      <c r="J8" s="56" t="s">
        <v>145</v>
      </c>
      <c r="K8" s="56" t="s">
        <v>145</v>
      </c>
      <c r="L8" s="56"/>
      <c r="M8" s="56"/>
      <c r="N8" s="56"/>
      <c r="O8" s="56"/>
      <c r="P8" s="56"/>
      <c r="Q8" s="56"/>
      <c r="R8" s="56"/>
      <c r="S8" s="56"/>
      <c r="T8" s="56" t="s">
        <v>145</v>
      </c>
      <c r="U8" s="56"/>
      <c r="V8" s="56"/>
      <c r="W8" s="56"/>
      <c r="X8" s="57">
        <v>5</v>
      </c>
    </row>
    <row r="9" spans="1:24" ht="15.75" customHeight="1">
      <c r="A9" s="60">
        <v>6</v>
      </c>
      <c r="B9" s="54" t="s">
        <v>64</v>
      </c>
      <c r="C9" s="117"/>
      <c r="D9" s="56" t="s">
        <v>143</v>
      </c>
      <c r="E9" s="56"/>
      <c r="F9" s="56" t="s">
        <v>145</v>
      </c>
      <c r="G9" s="56" t="s">
        <v>143</v>
      </c>
      <c r="H9" s="56" t="s">
        <v>143</v>
      </c>
      <c r="I9" s="56"/>
      <c r="J9" s="56" t="s">
        <v>145</v>
      </c>
      <c r="K9" s="56" t="s">
        <v>145</v>
      </c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7">
        <v>6</v>
      </c>
    </row>
    <row r="10" spans="1:24" ht="15.75" customHeight="1">
      <c r="A10" s="60">
        <v>7</v>
      </c>
      <c r="B10" s="54" t="s">
        <v>109</v>
      </c>
      <c r="C10" s="117"/>
      <c r="D10" s="56" t="s">
        <v>145</v>
      </c>
      <c r="E10" s="56" t="s">
        <v>143</v>
      </c>
      <c r="F10" s="56" t="s">
        <v>143</v>
      </c>
      <c r="G10" s="56"/>
      <c r="H10" s="56" t="s">
        <v>143</v>
      </c>
      <c r="I10" s="56"/>
      <c r="J10" s="56" t="s">
        <v>145</v>
      </c>
      <c r="K10" s="56" t="s">
        <v>145</v>
      </c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7">
        <v>6</v>
      </c>
    </row>
    <row r="11" spans="1:24" ht="15.75" customHeight="1">
      <c r="A11" s="60">
        <v>8</v>
      </c>
      <c r="B11" s="121" t="s">
        <v>45</v>
      </c>
      <c r="C11" s="117"/>
      <c r="D11" s="56" t="s">
        <v>145</v>
      </c>
      <c r="E11" s="56" t="s">
        <v>143</v>
      </c>
      <c r="F11" s="56" t="s">
        <v>143</v>
      </c>
      <c r="G11" s="56"/>
      <c r="H11" s="56" t="s">
        <v>145</v>
      </c>
      <c r="I11" s="56" t="s">
        <v>145</v>
      </c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7">
        <v>8</v>
      </c>
    </row>
    <row r="12" spans="1:24" ht="15.75" customHeight="1">
      <c r="A12" s="60">
        <v>9</v>
      </c>
      <c r="B12" s="121" t="s">
        <v>61</v>
      </c>
      <c r="C12" s="117"/>
      <c r="D12" s="56" t="s">
        <v>145</v>
      </c>
      <c r="E12" s="56" t="s">
        <v>143</v>
      </c>
      <c r="F12" s="56" t="s">
        <v>145</v>
      </c>
      <c r="G12" s="56" t="s">
        <v>143</v>
      </c>
      <c r="H12" s="56" t="s">
        <v>145</v>
      </c>
      <c r="I12" s="56" t="s">
        <v>145</v>
      </c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7">
        <v>9</v>
      </c>
    </row>
    <row r="13" spans="1:24" ht="15.75" customHeight="1">
      <c r="A13" s="60">
        <v>10</v>
      </c>
      <c r="B13" s="121" t="s">
        <v>68</v>
      </c>
      <c r="C13" s="122"/>
      <c r="D13" s="56" t="s">
        <v>145</v>
      </c>
      <c r="E13" s="56" t="s">
        <v>145</v>
      </c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7">
        <v>10</v>
      </c>
    </row>
    <row r="14" spans="1:24" ht="15.75" customHeight="1">
      <c r="A14" s="69"/>
      <c r="B14" s="92"/>
      <c r="C14" s="123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124"/>
    </row>
    <row r="15" spans="1:24" ht="12.75" customHeight="1">
      <c r="A15" s="63" t="s">
        <v>166</v>
      </c>
      <c r="B15" s="63"/>
      <c r="C15" s="63"/>
      <c r="D15" s="63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87"/>
    </row>
    <row r="16" spans="1:24" ht="12.75">
      <c r="A16" s="63" t="s">
        <v>139</v>
      </c>
      <c r="B16" s="63" t="s">
        <v>146</v>
      </c>
      <c r="C16" s="63" t="s">
        <v>142</v>
      </c>
      <c r="D16" s="51" t="s">
        <v>147</v>
      </c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87"/>
    </row>
    <row r="17" spans="1:24" ht="12.75">
      <c r="A17" s="67">
        <v>1</v>
      </c>
      <c r="B17" s="121" t="s">
        <v>89</v>
      </c>
      <c r="C17" s="57">
        <v>1</v>
      </c>
      <c r="D17" s="91">
        <v>100</v>
      </c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87"/>
    </row>
    <row r="18" spans="1:24" ht="12.75">
      <c r="A18" s="67">
        <v>2</v>
      </c>
      <c r="B18" s="54" t="s">
        <v>39</v>
      </c>
      <c r="C18" s="57">
        <v>2</v>
      </c>
      <c r="D18" s="91">
        <v>86</v>
      </c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87"/>
    </row>
    <row r="19" spans="1:24" ht="15.75" customHeight="1">
      <c r="A19" s="67">
        <v>3</v>
      </c>
      <c r="B19" s="54" t="s">
        <v>48</v>
      </c>
      <c r="C19" s="57">
        <v>3</v>
      </c>
      <c r="D19" s="91">
        <v>78</v>
      </c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87"/>
    </row>
    <row r="20" spans="1:24" ht="12.75">
      <c r="A20" s="60">
        <v>4</v>
      </c>
      <c r="B20" s="121" t="s">
        <v>69</v>
      </c>
      <c r="C20" s="57">
        <v>4</v>
      </c>
      <c r="D20" s="91">
        <v>72</v>
      </c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87"/>
    </row>
    <row r="21" spans="1:24" ht="15.75" customHeight="1">
      <c r="A21" s="60">
        <v>5</v>
      </c>
      <c r="B21" s="121" t="s">
        <v>93</v>
      </c>
      <c r="C21" s="57">
        <v>5</v>
      </c>
      <c r="D21" s="91">
        <v>66</v>
      </c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87"/>
    </row>
    <row r="22" spans="1:24" ht="12.75">
      <c r="A22" s="60">
        <v>6</v>
      </c>
      <c r="B22" s="54" t="s">
        <v>64</v>
      </c>
      <c r="C22" s="57">
        <v>6</v>
      </c>
      <c r="D22" s="91">
        <v>62</v>
      </c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87"/>
    </row>
    <row r="23" spans="1:24" ht="15.75" customHeight="1">
      <c r="A23" s="60">
        <v>7</v>
      </c>
      <c r="B23" s="54" t="s">
        <v>109</v>
      </c>
      <c r="C23" s="57">
        <v>6</v>
      </c>
      <c r="D23" s="91">
        <v>58</v>
      </c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87"/>
    </row>
    <row r="24" spans="1:24" ht="12.75">
      <c r="A24" s="60">
        <v>8</v>
      </c>
      <c r="B24" s="121" t="s">
        <v>45</v>
      </c>
      <c r="C24" s="57">
        <v>8</v>
      </c>
      <c r="D24" s="91">
        <v>55</v>
      </c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87"/>
    </row>
    <row r="25" spans="1:24" ht="12.75">
      <c r="A25" s="60">
        <v>9</v>
      </c>
      <c r="B25" s="121" t="s">
        <v>61</v>
      </c>
      <c r="C25" s="57">
        <v>9</v>
      </c>
      <c r="D25" s="91">
        <v>55</v>
      </c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87"/>
    </row>
    <row r="26" spans="1:4" ht="12.75">
      <c r="A26" s="60">
        <v>10</v>
      </c>
      <c r="B26" s="121" t="s">
        <v>68</v>
      </c>
      <c r="C26" s="57">
        <v>10</v>
      </c>
      <c r="D26" s="91">
        <v>50</v>
      </c>
    </row>
  </sheetData>
  <sheetProtection selectLockedCells="1" selectUnlockedCells="1"/>
  <mergeCells count="13">
    <mergeCell ref="A1:A3"/>
    <mergeCell ref="B1:B3"/>
    <mergeCell ref="D1:W1"/>
    <mergeCell ref="D2:E2"/>
    <mergeCell ref="F2:G2"/>
    <mergeCell ref="H2:I2"/>
    <mergeCell ref="J2:K2"/>
    <mergeCell ref="L2:M2"/>
    <mergeCell ref="N2:P2"/>
    <mergeCell ref="Q2:S2"/>
    <mergeCell ref="T2:U2"/>
    <mergeCell ref="V2:W2"/>
    <mergeCell ref="A15:D15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Den Gold</cp:lastModifiedBy>
  <cp:lastPrinted>2013-09-22T15:59:05Z</cp:lastPrinted>
  <dcterms:modified xsi:type="dcterms:W3CDTF">2013-09-26T07:27:41Z</dcterms:modified>
  <cp:category/>
  <cp:version/>
  <cp:contentType/>
  <cp:contentStatus/>
  <cp:revision>9</cp:revision>
</cp:coreProperties>
</file>